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defaultThemeVersion="124226"/>
  <mc:AlternateContent xmlns:mc="http://schemas.openxmlformats.org/markup-compatibility/2006">
    <mc:Choice Requires="x15">
      <x15ac:absPath xmlns:x15ac="http://schemas.microsoft.com/office/spreadsheetml/2010/11/ac" url="I:\GES\DMD_MARKETING\15. BASE DOCUMENTAIRE\BIV\BIV entreprise\"/>
    </mc:Choice>
  </mc:AlternateContent>
  <xr:revisionPtr revIDLastSave="0" documentId="13_ncr:1_{10D7FFB5-F153-4CE9-AE02-73BDEF583689}" xr6:coauthVersionLast="47" xr6:coauthVersionMax="47" xr10:uidLastSave="{00000000-0000-0000-0000-000000000000}"/>
  <bookViews>
    <workbookView xWindow="-120" yWindow="-120" windowWidth="29040" windowHeight="15840" tabRatio="861"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Modalités de versement" sheetId="18" r:id="rId13"/>
    <sheet name="Autres fonds" sheetId="17" r:id="rId14"/>
    <sheet name="Données" sheetId="4" state="hidden" r:id="rId15"/>
  </sheets>
  <externalReferences>
    <externalReference r:id="rId16"/>
    <externalReference r:id="rId17"/>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Z_8BBDF041_1EC5_4F43_8AC5_BFD5AE5CB39A_.wvu.Cols" localSheetId="11" hidden="1">'Fiche récapitulative'!$R:$R,'Fiche récapitulative'!$T:$Y</definedName>
    <definedName name="Z_8BBDF041_1EC5_4F43_8AC5_BFD5AE5CB39A_.wvu.Cols" localSheetId="0" hidden="1">'Informations Entreprise'!$CD:$CF</definedName>
    <definedName name="Z_8BBDF041_1EC5_4F43_8AC5_BFD5AE5CB39A_.wvu.FilterData" localSheetId="0" hidden="1">'Informations Entreprise'!$E$37:$U$37</definedName>
    <definedName name="Z_8BBDF041_1EC5_4F43_8AC5_BFD5AE5CB39A_.wvu.PrintArea" localSheetId="1" hidden="1">'Bulletin 1'!$A$1:$AX$121</definedName>
    <definedName name="Z_8BBDF041_1EC5_4F43_8AC5_BFD5AE5CB39A_.wvu.PrintArea" localSheetId="2" hidden="1">'Bulletin 2'!$A$1:$AX$119</definedName>
    <definedName name="Z_8BBDF041_1EC5_4F43_8AC5_BFD5AE5CB39A_.wvu.PrintArea" localSheetId="3" hidden="1">'Bulletin 3'!$A$1:$AX$119</definedName>
    <definedName name="Z_8BBDF041_1EC5_4F43_8AC5_BFD5AE5CB39A_.wvu.PrintArea" localSheetId="11" hidden="1">'Fiche récapitulative'!$A$1:$P$71</definedName>
    <definedName name="Z_8BBDF041_1EC5_4F43_8AC5_BFD5AE5CB39A_.wvu.PrintArea" localSheetId="0" hidden="1">'Informations Entreprise'!$A$1:$BH$46</definedName>
    <definedName name="Z_8BBDF041_1EC5_4F43_8AC5_BFD5AE5CB39A_.wvu.Rows" localSheetId="1" hidden="1">'Bulletin 1'!$128:$147</definedName>
    <definedName name="Z_8BBDF041_1EC5_4F43_8AC5_BFD5AE5CB39A_.wvu.Rows" localSheetId="10" hidden="1">'Bulletin 10'!$126:$145</definedName>
    <definedName name="Z_8BBDF041_1EC5_4F43_8AC5_BFD5AE5CB39A_.wvu.Rows" localSheetId="2" hidden="1">'Bulletin 2'!$126:$145</definedName>
    <definedName name="Z_8BBDF041_1EC5_4F43_8AC5_BFD5AE5CB39A_.wvu.Rows" localSheetId="3" hidden="1">'Bulletin 3'!$126:$145</definedName>
    <definedName name="Z_8BBDF041_1EC5_4F43_8AC5_BFD5AE5CB39A_.wvu.Rows" localSheetId="4" hidden="1">'Bulletin 4'!$126:$145</definedName>
    <definedName name="Z_8BBDF041_1EC5_4F43_8AC5_BFD5AE5CB39A_.wvu.Rows" localSheetId="5" hidden="1">'Bulletin 5'!$126:$145</definedName>
    <definedName name="Z_8BBDF041_1EC5_4F43_8AC5_BFD5AE5CB39A_.wvu.Rows" localSheetId="6" hidden="1">'Bulletin 6'!$126:$145</definedName>
    <definedName name="Z_8BBDF041_1EC5_4F43_8AC5_BFD5AE5CB39A_.wvu.Rows" localSheetId="7" hidden="1">'Bulletin 7'!$126:$145</definedName>
    <definedName name="Z_8BBDF041_1EC5_4F43_8AC5_BFD5AE5CB39A_.wvu.Rows" localSheetId="8" hidden="1">'Bulletin 8'!$126:$145</definedName>
    <definedName name="Z_8BBDF041_1EC5_4F43_8AC5_BFD5AE5CB39A_.wvu.Rows" localSheetId="9" hidden="1">'Bulletin 9'!$126:$145</definedName>
    <definedName name="Z_8BBDF041_1EC5_4F43_8AC5_BFD5AE5CB39A_.wvu.Rows" localSheetId="11" hidden="1">'Fiche récapitulative'!$65:$69</definedName>
    <definedName name="_xlnm.Print_Area" localSheetId="1">'Bulletin 1'!$A$1:$AX$121</definedName>
    <definedName name="_xlnm.Print_Area" localSheetId="10">'Bulletin 10'!$A$1:$AX$119</definedName>
    <definedName name="_xlnm.Print_Area" localSheetId="2">'Bulletin 2'!$A$1:$AX$119</definedName>
    <definedName name="_xlnm.Print_Area" localSheetId="3">'Bulletin 3'!$A$1:$AX$119</definedName>
    <definedName name="_xlnm.Print_Area" localSheetId="4">'Bulletin 4'!$A$1:$AX$119</definedName>
    <definedName name="_xlnm.Print_Area" localSheetId="5">'Bulletin 5'!$A$1:$AX$119</definedName>
    <definedName name="_xlnm.Print_Area" localSheetId="6">'Bulletin 6'!$A$1:$AX$119</definedName>
    <definedName name="_xlnm.Print_Area" localSheetId="7">'Bulletin 7'!$A$1:$AX$119</definedName>
    <definedName name="_xlnm.Print_Area" localSheetId="8">'Bulletin 8'!$A$1:$AX$119</definedName>
    <definedName name="_xlnm.Print_Area" localSheetId="9">'Bulletin 9'!$A$1:$AX$119</definedName>
    <definedName name="_xlnm.Print_Area" localSheetId="11">'Fiche récapitulative'!$A$1:$P$71</definedName>
    <definedName name="_xlnm.Print_Area" localSheetId="0">'Informations Entreprise'!$A$1:$BH$46</definedName>
  </definedNames>
  <calcPr calcId="191029"/>
  <customWorkbookViews>
    <customWorkbookView name="1 page" guid="{8BBDF041-1EC5-4F43-8AC5-BFD5AE5CB39A}" maximized="1" xWindow="-8" yWindow="-8" windowWidth="1936" windowHeight="1056" tabRatio="768"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2" i="3" l="1"/>
  <c r="M31" i="3"/>
  <c r="M30" i="3"/>
  <c r="M29" i="3"/>
  <c r="M28" i="3"/>
  <c r="M27" i="3"/>
  <c r="M26" i="3"/>
  <c r="M25" i="3"/>
  <c r="Z32" i="3"/>
  <c r="Z31" i="3"/>
  <c r="Z30" i="3"/>
  <c r="Z29" i="3"/>
  <c r="Z28" i="3"/>
  <c r="Z27" i="3"/>
  <c r="Z26" i="3"/>
  <c r="Z25" i="3"/>
  <c r="Z24" i="3"/>
  <c r="Z23" i="3"/>
  <c r="AV37" i="1" l="1"/>
  <c r="X72" i="15"/>
  <c r="L72" i="15"/>
  <c r="AK72" i="15" s="1"/>
  <c r="AZ59" i="15" a="1"/>
  <c r="AZ59" i="15" s="1"/>
  <c r="AZ58" i="15"/>
  <c r="AZ55" i="15"/>
  <c r="AN48" i="15"/>
  <c r="B44" i="15"/>
  <c r="B42" i="15"/>
  <c r="B40" i="15"/>
  <c r="B38" i="15"/>
  <c r="B36" i="15"/>
  <c r="B32" i="15"/>
  <c r="M28" i="15"/>
  <c r="M26" i="15"/>
  <c r="AH24" i="15"/>
  <c r="M19" i="15" s="1"/>
  <c r="M24" i="15"/>
  <c r="AH22" i="15"/>
  <c r="M22" i="15"/>
  <c r="X72" i="14"/>
  <c r="L72" i="14"/>
  <c r="AK72" i="14" s="1"/>
  <c r="AZ59" i="14" a="1"/>
  <c r="AZ59" i="14" s="1"/>
  <c r="AZ58" i="14"/>
  <c r="AZ55" i="14"/>
  <c r="AN48" i="14"/>
  <c r="B44" i="14"/>
  <c r="B42" i="14"/>
  <c r="B40" i="14"/>
  <c r="B38" i="14"/>
  <c r="B36" i="14"/>
  <c r="B32" i="14"/>
  <c r="M28" i="14"/>
  <c r="M26" i="14"/>
  <c r="AH24" i="14"/>
  <c r="M24" i="14"/>
  <c r="AH22" i="14"/>
  <c r="M22" i="14"/>
  <c r="M19" i="14"/>
  <c r="X72" i="13"/>
  <c r="L72" i="13"/>
  <c r="AK72" i="13" s="1"/>
  <c r="AZ59" i="13" a="1"/>
  <c r="AZ59" i="13" s="1"/>
  <c r="AZ58" i="13"/>
  <c r="AZ55" i="13"/>
  <c r="AN48" i="13"/>
  <c r="B44" i="13"/>
  <c r="B42" i="13"/>
  <c r="B40" i="13"/>
  <c r="B38" i="13"/>
  <c r="B36" i="13"/>
  <c r="B32" i="13"/>
  <c r="M28" i="13"/>
  <c r="M26" i="13"/>
  <c r="AH24" i="13"/>
  <c r="M19" i="13" s="1"/>
  <c r="M24" i="13"/>
  <c r="AH22" i="13"/>
  <c r="M22" i="13"/>
  <c r="X72" i="12"/>
  <c r="L72" i="12"/>
  <c r="AK72" i="12" s="1"/>
  <c r="AZ59" i="12" a="1"/>
  <c r="AZ59" i="12" s="1"/>
  <c r="AZ58" i="12"/>
  <c r="AZ55" i="12"/>
  <c r="AN48" i="12"/>
  <c r="B44" i="12"/>
  <c r="B42" i="12"/>
  <c r="B40" i="12"/>
  <c r="B38" i="12"/>
  <c r="B36" i="12"/>
  <c r="B32" i="12"/>
  <c r="M28" i="12"/>
  <c r="M26" i="12"/>
  <c r="AH24" i="12"/>
  <c r="M19" i="12" s="1"/>
  <c r="M24" i="12"/>
  <c r="AH22" i="12"/>
  <c r="M22" i="12"/>
  <c r="X72" i="11"/>
  <c r="L72" i="11"/>
  <c r="AK72" i="11" s="1"/>
  <c r="AZ59" i="11" a="1"/>
  <c r="AZ59" i="11" s="1"/>
  <c r="AZ58" i="11"/>
  <c r="AZ55" i="11"/>
  <c r="AN48" i="11"/>
  <c r="B44" i="11"/>
  <c r="B42" i="11"/>
  <c r="B40" i="11"/>
  <c r="B38" i="11"/>
  <c r="B36" i="11"/>
  <c r="B32" i="11"/>
  <c r="M28" i="11"/>
  <c r="M26" i="11"/>
  <c r="AH24" i="11"/>
  <c r="M24" i="11"/>
  <c r="AH22" i="11"/>
  <c r="M22" i="11"/>
  <c r="M19" i="11"/>
  <c r="X72" i="10"/>
  <c r="L72" i="10"/>
  <c r="AK72" i="10" s="1"/>
  <c r="AZ59" i="10" a="1"/>
  <c r="AZ59" i="10" s="1"/>
  <c r="AZ58" i="10"/>
  <c r="AZ55" i="10"/>
  <c r="AN48" i="10"/>
  <c r="B44" i="10"/>
  <c r="B42" i="10"/>
  <c r="B40" i="10"/>
  <c r="B38" i="10"/>
  <c r="B36" i="10"/>
  <c r="B32" i="10"/>
  <c r="M28" i="10"/>
  <c r="M26" i="10"/>
  <c r="AH24" i="10"/>
  <c r="M24" i="10"/>
  <c r="AH22" i="10"/>
  <c r="M22" i="10"/>
  <c r="M19" i="10"/>
  <c r="AK72" i="9"/>
  <c r="X72" i="9"/>
  <c r="L72" i="9"/>
  <c r="AZ59" i="9" a="1"/>
  <c r="AZ59" i="9" s="1"/>
  <c r="AZ58" i="9"/>
  <c r="AZ55" i="9"/>
  <c r="AN48" i="9"/>
  <c r="B44" i="9"/>
  <c r="B42" i="9"/>
  <c r="B40" i="9"/>
  <c r="B38" i="9"/>
  <c r="B36" i="9"/>
  <c r="B32" i="9"/>
  <c r="M28" i="9"/>
  <c r="M26" i="9"/>
  <c r="AH24" i="9"/>
  <c r="M19" i="9" s="1"/>
  <c r="M24" i="9"/>
  <c r="AH22" i="9"/>
  <c r="M22" i="9"/>
  <c r="X72" i="8"/>
  <c r="L72" i="8"/>
  <c r="AK72" i="8" s="1"/>
  <c r="AZ59" i="8" a="1"/>
  <c r="AZ59" i="8" s="1"/>
  <c r="AZ58" i="8"/>
  <c r="AZ55" i="8"/>
  <c r="AN48" i="8"/>
  <c r="B44" i="8"/>
  <c r="B42" i="8"/>
  <c r="B40" i="8"/>
  <c r="B38" i="8"/>
  <c r="B36" i="8"/>
  <c r="B32" i="8"/>
  <c r="M28" i="8"/>
  <c r="M26" i="8"/>
  <c r="AH24" i="8"/>
  <c r="M24" i="8"/>
  <c r="AH22" i="8"/>
  <c r="M22" i="8"/>
  <c r="M19" i="8"/>
  <c r="X72" i="7"/>
  <c r="L72" i="7"/>
  <c r="AZ59" i="7" a="1"/>
  <c r="AZ59" i="7" s="1"/>
  <c r="AZ58" i="7"/>
  <c r="AZ55" i="7"/>
  <c r="B44" i="7"/>
  <c r="B42" i="7"/>
  <c r="B40" i="7"/>
  <c r="B38" i="7"/>
  <c r="B36" i="7"/>
  <c r="B32" i="7"/>
  <c r="M28" i="7"/>
  <c r="M26" i="7"/>
  <c r="AH24" i="7"/>
  <c r="M24" i="7"/>
  <c r="AH22" i="7"/>
  <c r="M22" i="7"/>
  <c r="M19" i="7"/>
  <c r="R57" i="1"/>
  <c r="R55" i="1"/>
  <c r="AK72" i="7" l="1"/>
  <c r="M24" i="3" s="1"/>
  <c r="AN48" i="7"/>
  <c r="H15" i="3"/>
  <c r="C61" i="3"/>
  <c r="H17" i="3"/>
  <c r="J32" i="3" l="1"/>
  <c r="J31" i="3"/>
  <c r="J30" i="3"/>
  <c r="J29" i="3"/>
  <c r="J28" i="3"/>
  <c r="J27" i="3"/>
  <c r="J26" i="3"/>
  <c r="J25" i="3"/>
  <c r="F32" i="3"/>
  <c r="F31" i="3"/>
  <c r="F30" i="3"/>
  <c r="F29" i="3"/>
  <c r="F28" i="3"/>
  <c r="F27" i="3"/>
  <c r="F26" i="3"/>
  <c r="F25" i="3"/>
  <c r="F24" i="3"/>
  <c r="J23" i="3"/>
  <c r="J24" i="3"/>
  <c r="F23" i="3"/>
  <c r="B32" i="3"/>
  <c r="B31" i="3"/>
  <c r="B30" i="3"/>
  <c r="B29" i="3"/>
  <c r="B28" i="3"/>
  <c r="B27" i="3"/>
  <c r="B26" i="3"/>
  <c r="B25" i="3"/>
  <c r="B24" i="3"/>
  <c r="B23" i="3"/>
  <c r="AL26" i="1"/>
  <c r="AL22" i="1"/>
  <c r="AL25" i="1"/>
  <c r="AL21" i="1"/>
  <c r="AH24" i="6"/>
  <c r="M19" i="6" s="1"/>
  <c r="M26" i="6" l="1"/>
  <c r="L23" i="3" l="1"/>
  <c r="L24" i="3" s="1"/>
  <c r="V23" i="3" l="1"/>
  <c r="L25" i="3" l="1"/>
  <c r="C27" i="4"/>
  <c r="C26" i="4"/>
  <c r="D27" i="4"/>
  <c r="D26" i="4"/>
  <c r="O25" i="3" l="1"/>
  <c r="N25" i="3"/>
  <c r="L26" i="3"/>
  <c r="O26" i="3" l="1"/>
  <c r="N26" i="3"/>
  <c r="L27" i="3"/>
  <c r="T23" i="3"/>
  <c r="O27" i="3" l="1"/>
  <c r="N27" i="3"/>
  <c r="L28" i="3"/>
  <c r="AL24" i="1"/>
  <c r="O28" i="3" l="1"/>
  <c r="N28" i="3"/>
  <c r="L29" i="3"/>
  <c r="O29" i="3" l="1"/>
  <c r="N29" i="3"/>
  <c r="L30" i="3"/>
  <c r="B32" i="6"/>
  <c r="N30" i="3" l="1"/>
  <c r="O30" i="3"/>
  <c r="L31" i="3"/>
  <c r="M22" i="3"/>
  <c r="O31" i="3" l="1"/>
  <c r="N31" i="3"/>
  <c r="L32" i="3"/>
  <c r="M28" i="6"/>
  <c r="M24" i="6"/>
  <c r="AH22" i="6"/>
  <c r="M22" i="6"/>
  <c r="J61" i="3"/>
  <c r="X72" i="6"/>
  <c r="AN48" i="6" s="1"/>
  <c r="L72" i="6"/>
  <c r="L17" i="3"/>
  <c r="L15" i="3"/>
  <c r="O32" i="3" l="1"/>
  <c r="N32" i="3"/>
  <c r="E10" i="3"/>
  <c r="V32" i="3" l="1"/>
  <c r="V31" i="3"/>
  <c r="V30" i="3"/>
  <c r="V29" i="3"/>
  <c r="V28" i="3"/>
  <c r="V27" i="3"/>
  <c r="V26" i="3"/>
  <c r="V25" i="3"/>
  <c r="T30" i="3"/>
  <c r="T29" i="3"/>
  <c r="T28" i="3"/>
  <c r="T31" i="3"/>
  <c r="T27" i="3"/>
  <c r="T26" i="3"/>
  <c r="T32" i="3"/>
  <c r="T25" i="3"/>
  <c r="AZ58" i="6"/>
  <c r="AZ55" i="6"/>
  <c r="B44" i="6"/>
  <c r="B42" i="6"/>
  <c r="B40" i="6"/>
  <c r="B38" i="6"/>
  <c r="B36" i="6"/>
  <c r="E8" i="3"/>
  <c r="E17" i="3"/>
  <c r="O23" i="3" l="1"/>
  <c r="O24" i="3"/>
  <c r="V24" i="3"/>
  <c r="T24" i="3"/>
  <c r="AZ59" i="6" a="1"/>
  <c r="AZ59" i="6" s="1"/>
  <c r="AK72" i="6"/>
  <c r="M23" i="3" s="1"/>
  <c r="O33" i="3" l="1"/>
  <c r="M33" i="3"/>
  <c r="S30" i="3"/>
  <c r="S31" i="3"/>
  <c r="S32" i="3"/>
  <c r="S29" i="3"/>
  <c r="S28" i="3"/>
  <c r="S27" i="3"/>
  <c r="S25" i="3"/>
  <c r="S24" i="3"/>
  <c r="S23" i="3"/>
  <c r="S26" i="3"/>
  <c r="E15" i="3" l="1"/>
  <c r="N24" i="3" s="1"/>
  <c r="N23" i="3" l="1"/>
  <c r="P23" i="3" s="1"/>
  <c r="P24" i="3"/>
  <c r="P25" i="3"/>
  <c r="P26" i="3"/>
  <c r="P27" i="3"/>
  <c r="P28" i="3"/>
  <c r="P29" i="3"/>
  <c r="P30" i="3"/>
  <c r="P31" i="3"/>
  <c r="P32" i="3"/>
  <c r="R30" i="3"/>
  <c r="N33" i="3" l="1"/>
  <c r="R26" i="3"/>
  <c r="R28" i="3"/>
  <c r="R29" i="3"/>
  <c r="R23" i="3"/>
  <c r="R31" i="3"/>
  <c r="Q24" i="3"/>
  <c r="R24" i="3"/>
  <c r="R32" i="3"/>
  <c r="R27" i="3"/>
  <c r="R25" i="3"/>
  <c r="Q32" i="3"/>
  <c r="Q23" i="3"/>
  <c r="Q31" i="3" l="1"/>
  <c r="Q30" i="3"/>
  <c r="Q29" i="3"/>
  <c r="Q28" i="3"/>
  <c r="Q27" i="3"/>
  <c r="Q26" i="3"/>
  <c r="Q25" i="3"/>
  <c r="I66" i="3"/>
  <c r="K66" i="3"/>
  <c r="D45" i="3"/>
  <c r="C41" i="3"/>
  <c r="G68" i="3" l="1"/>
  <c r="G55" i="3" l="1"/>
  <c r="G6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<sst xmlns="http://schemas.openxmlformats.org/spreadsheetml/2006/main" count="868" uniqueCount="200">
  <si>
    <t>Document à remplir par l'entreprise</t>
  </si>
  <si>
    <t>Code entreprise</t>
  </si>
  <si>
    <t>Code postal</t>
  </si>
  <si>
    <t>Fait à</t>
  </si>
  <si>
    <t>Participation</t>
  </si>
  <si>
    <t>Intéressement</t>
  </si>
  <si>
    <t>Jours de repos non pris / CET</t>
  </si>
  <si>
    <t>SIGNATURE DE L'ENTREPRISE</t>
  </si>
  <si>
    <t>Je renonce aux versements déductibles</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</si>
  <si>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</si>
  <si>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</si>
  <si>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</si>
  <si>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</si>
  <si>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</si>
  <si>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</si>
  <si>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</si>
  <si>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</si>
  <si>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</si>
  <si>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</si>
  <si>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</si>
  <si>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</si>
  <si>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</si>
  <si>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</si>
  <si>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</si>
  <si>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</si>
  <si>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</si>
  <si>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</si>
  <si>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</si>
  <si>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</si>
  <si>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</si>
  <si>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</si>
  <si>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</si>
  <si>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</si>
  <si>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</si>
  <si>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</si>
  <si>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</si>
  <si>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</si>
  <si>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</si>
  <si>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</si>
  <si>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</si>
  <si>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</si>
  <si>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</si>
  <si>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</si>
  <si>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</si>
  <si>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</si>
  <si>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</si>
  <si>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</si>
  <si>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</si>
  <si>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PASS 2020</t>
  </si>
  <si>
    <t>Abondement unilatéral</t>
  </si>
  <si>
    <t>Plafond si Salarié :</t>
  </si>
  <si>
    <t>Plafond si Non Salarié :</t>
  </si>
  <si>
    <t>BULLETIN INDIVIDUEL DE VERSEMENTS SUR VOTRE PLAN D’ÉPARGNE SALARIALE</t>
  </si>
  <si>
    <t>N° Sécurité sociale</t>
  </si>
  <si>
    <t>Nom</t>
  </si>
  <si>
    <t>Prénom</t>
  </si>
  <si>
    <t xml:space="preserve">Adresse </t>
  </si>
  <si>
    <t>E-mail</t>
  </si>
  <si>
    <t>Téléphone</t>
  </si>
  <si>
    <t xml:space="preserve">Je choisis de bénéficier des versements déductibles dans le PERCOL      </t>
  </si>
  <si>
    <t>NOM DES FONDS</t>
  </si>
  <si>
    <t>110429 - Finama Épargne Court Terme</t>
  </si>
  <si>
    <t>79139 - Finama Actions Internationales</t>
  </si>
  <si>
    <t>116119 - Groupama Sélection PME-ETI</t>
  </si>
  <si>
    <t>J’atteste sur l’honneur que mon versement est conforme à la réglementation, notamment qu'il provient bien de mes avoirs personnels et que l’ensemble de mes versements de l’année au PEE ne dépasse pas 25 % de ma rémunération annuelle brute.</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</si>
  <si>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</si>
  <si>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</si>
  <si>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</si>
  <si>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</si>
  <si>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</si>
  <si>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</si>
  <si>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</si>
  <si>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</si>
  <si>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</si>
  <si>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</si>
  <si>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</si>
  <si>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</si>
  <si>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</si>
  <si>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Montant PERCOL</t>
  </si>
  <si>
    <t>+</t>
  </si>
  <si>
    <t>=</t>
  </si>
  <si>
    <t>PEE</t>
  </si>
  <si>
    <t>PERCOL</t>
  </si>
  <si>
    <t>Gestion libre</t>
  </si>
  <si>
    <t>Gestion pilotée</t>
  </si>
  <si>
    <t xml:space="preserve">Montant : </t>
  </si>
  <si>
    <t>Attention : Votre choix est irrévocable.
En l'absence de choix, les versements volontaires dans le PERCOL seront déductibles.</t>
  </si>
  <si>
    <t>Plus d'information &gt;</t>
  </si>
  <si>
    <t>FISCALITÉ DES VERSEMENTS VOLONTAIRES DANS LE PERCOL</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</si>
  <si>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</si>
  <si>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</si>
  <si>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</si>
  <si>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</si>
  <si>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</si>
  <si>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</si>
  <si>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</si>
  <si>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</si>
  <si>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Montant de l’abondement prélevé
PERCOL</t>
  </si>
  <si>
    <t>Ainsi que les bulletins individuels de versements de chaque épargnant (onglet bulletin)</t>
  </si>
  <si>
    <t>DOCUMENTS À FOURNIR</t>
  </si>
  <si>
    <t>X</t>
  </si>
  <si>
    <t>Tous les chèques sont à libeller à l'ordre de Groupama Épargne Salariale et à envoyer à l'adresse suivante :</t>
  </si>
  <si>
    <t>Groupama Épargne Salariale - Service Clients
46 rue Jules Méline - 53098 Laval Cedex 9</t>
  </si>
  <si>
    <t>Le chèque est à libeller à l'ordre de Groupama Épargne Salariale et à envoyer à l'adresse suivante :
Groupama Épargne Salariale - Service Clients
46 rue Jules Méline - 53098 Laval Cedex 9</t>
  </si>
  <si>
    <t>plafond PEE si vide</t>
  </si>
  <si>
    <t>plafonds PEE si non vide</t>
  </si>
  <si>
    <t>plafonds PERCOL si non vide</t>
  </si>
  <si>
    <t>plafond PERCOL si  vide</t>
  </si>
  <si>
    <t>Choisissez votre profil</t>
  </si>
  <si>
    <t>Profil Prudent Horizon Retraite</t>
  </si>
  <si>
    <t>Profil Équilibre Horizon Retraite</t>
  </si>
  <si>
    <t>Profil Dynamique Horizon Retraite</t>
  </si>
  <si>
    <t>Case à cocher</t>
  </si>
  <si>
    <t>N'hésitez pas à consulter l'onglet "Autres fonds" pour ajouter d'autres supports de placement.</t>
  </si>
  <si>
    <t>Avant de sélectionner un fonds, nous vous invitons à vérifier que celui-ci est bien disponible dans votre contrat, en vous connectant à votre Espace Entreprise sur groupama-es.fr, rubrique "Supports".</t>
  </si>
  <si>
    <t>Vous pouvez déduire de vos revenus imposables les versements volontaires effectués dans le PERCOL.
Les sommes seront alors fiscalisées au moment du retrait selon la réglementation en vigueur.</t>
  </si>
  <si>
    <t>Sélectionner la gamme de fonds</t>
  </si>
  <si>
    <t xml:space="preserve">Sélectionner l'origine des versements    </t>
  </si>
  <si>
    <t xml:space="preserve">PERCOL </t>
  </si>
  <si>
    <r>
      <rPr>
        <b/>
        <sz val="12"/>
        <color theme="1"/>
        <rFont val="Arial"/>
        <family val="2"/>
      </rPr>
      <t xml:space="preserve">Facultatif </t>
    </r>
    <r>
      <rPr>
        <sz val="12"/>
        <color theme="1"/>
        <rFont val="Arial"/>
        <family val="2"/>
      </rPr>
      <t>- Remplissez cette zone si vous voulez voir dans l'onglet "Fiche Récapitulative" le montant de l'abondement qui vous sera prélévé automatiquement.
Ne pas remplir cette zone si vous choisissez de verser un abondement unilatéral.</t>
    </r>
  </si>
  <si>
    <t>Nom de naissance</t>
  </si>
  <si>
    <t>Date de naissance</t>
  </si>
  <si>
    <t>Département de naissance</t>
  </si>
  <si>
    <t>Pays de naissance</t>
  </si>
  <si>
    <t>Ville de naissance</t>
  </si>
  <si>
    <t>Code et Nom du Fonds</t>
  </si>
  <si>
    <t>004939 - Diversifonds</t>
  </si>
  <si>
    <t>002459 - Fonvical</t>
  </si>
  <si>
    <t>015719 - Oblifonds</t>
  </si>
  <si>
    <t>397882 - Groupama Selection Protect 85</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</si>
  <si>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</si>
  <si>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</si>
  <si>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</si>
  <si>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</si>
  <si>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</si>
  <si>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</si>
  <si>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</si>
  <si>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</si>
  <si>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</si>
  <si>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</si>
  <si>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</si>
  <si>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</si>
  <si>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</si>
  <si>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</si>
  <si>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</si>
  <si>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</si>
  <si>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</si>
  <si>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</si>
  <si>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</si>
  <si>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</si>
  <si>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</si>
  <si>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</si>
  <si>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</si>
  <si>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</si>
  <si>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</si>
  <si>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</si>
  <si>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129669 - Finama Sofidy Immobilier</t>
  </si>
  <si>
    <t xml:space="preserve">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
En l'absence de choix de fonds, les sommes seront investies sur le fonds par défaut dans le PEE ou selon le mode de gestion pilotée dans le PERCOL : soit le profil Équilibre Horizon Retraite s'il s'agit de votre premier versement ou si vous aviez opté pour la gestion libre lors de précédent versement, soit avec le même profil de gestion pilotée précédemment choisi.
Pour tout versement volontaire à partir de 8 000 €, une copie de votre pièce d'identité devra être fournie, accompagnée du dernier avis d'imposition pour un versement d’un montant de 15 000 € et plus.  </t>
  </si>
  <si>
    <t>Origine du versement</t>
  </si>
  <si>
    <r>
      <t xml:space="preserve">Mois et année civile de référence </t>
    </r>
    <r>
      <rPr>
        <sz val="8"/>
        <rFont val="Arial"/>
        <family val="2"/>
      </rPr>
      <t>(au format MMAAAA)</t>
    </r>
  </si>
  <si>
    <t>Profil Équilibré Horizon Retraite</t>
  </si>
  <si>
    <t>Choisir un profil de gestion pilotée</t>
  </si>
  <si>
    <t>Civilité</t>
  </si>
  <si>
    <t>Fiche récapitulative 
des versements individuels et des abondements 2024</t>
  </si>
  <si>
    <t xml:space="preserve">N°Sécurité sociale </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</si>
  <si>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</si>
  <si>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</si>
  <si>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</si>
  <si>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</si>
  <si>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</si>
  <si>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</si>
  <si>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</si>
  <si>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</si>
  <si>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</si>
  <si>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</si>
  <si>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</si>
  <si>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</si>
  <si>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</si>
  <si>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</si>
  <si>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r>
      <rPr>
        <b/>
        <sz val="22"/>
        <color indexed="9"/>
        <rFont val="Arial"/>
        <family val="2"/>
      </rPr>
      <t>Bulletin de versements - MAJ Juillet 2024</t>
    </r>
    <r>
      <rPr>
        <sz val="8"/>
        <color indexed="9"/>
        <rFont val="Arial"/>
        <family val="2"/>
      </rPr>
      <t xml:space="preserve">
</t>
    </r>
    <r>
      <rPr>
        <sz val="14"/>
        <color indexed="9"/>
        <rFont val="Arial"/>
        <family val="2"/>
      </rPr>
      <t xml:space="preserve">Avec calcul automatique de l'abondement </t>
    </r>
    <r>
      <rPr>
        <b/>
        <sz val="14"/>
        <color rgb="FFFFFFFF"/>
        <rFont val="Arial"/>
        <family val="2"/>
      </rPr>
      <t>par Groupama Épargne Salariale</t>
    </r>
  </si>
  <si>
    <t>VERSION
PEE + PER</t>
  </si>
  <si>
    <t>Salaire</t>
  </si>
  <si>
    <t>- 3 SMIC</t>
  </si>
  <si>
    <t>+ 3 SMIC</t>
  </si>
  <si>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Epargne Salariale ainsi qu’à ses sous-traitants. Elles sont conservées par Groupama Epargne Salariale pendant une durée maximale de trente ans à compter de la disponibilité des avoirs.Vous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19082024</t>
  </si>
  <si>
    <t xml:space="preserve"> &lt; à renseigner uniquement en cas de versement d'une prime de partage de la valeur</t>
  </si>
  <si>
    <t>Comment calculer la prime de partage de la valeur (PPV) ?</t>
  </si>
  <si>
    <t>Taille de l'entreprise</t>
  </si>
  <si>
    <t>- 50 salariés</t>
  </si>
  <si>
    <t xml:space="preserve">Montant de la PPV à verser en net </t>
  </si>
  <si>
    <t>La CSG/CRDS de 9,7% s'applique sur la 98,25% du montant de la PPV sauf si le bénéficiaire appartient à une entreprise de moins de 50 salariés et perçoit moins de 3 SMIC.</t>
  </si>
  <si>
    <t>Le versement de la PPV est limité à 3 000€ (ou 6 000 € si vous avez un accord d'intéressement ou un accord de participation volontaire dans votre entreprise)</t>
  </si>
  <si>
    <t>+ 50 salariés</t>
  </si>
  <si>
    <t>ST LOUP GAST</t>
  </si>
  <si>
    <t>13</t>
  </si>
  <si>
    <t>09</t>
  </si>
  <si>
    <t>2024</t>
  </si>
  <si>
    <t>M</t>
  </si>
  <si>
    <r>
      <t xml:space="preserve">Montant net de la PPV
pour un salarié percevant </t>
    </r>
    <r>
      <rPr>
        <b/>
        <sz val="10"/>
        <color rgb="FF177478"/>
        <rFont val="Arial"/>
        <family val="2"/>
      </rPr>
      <t>- de 3 SMIC</t>
    </r>
  </si>
  <si>
    <r>
      <t xml:space="preserve">Montant net de la PPV
pour un salarié percevant </t>
    </r>
    <r>
      <rPr>
        <b/>
        <sz val="10"/>
        <color rgb="FF177478"/>
        <rFont val="Arial"/>
        <family val="2"/>
      </rPr>
      <t>+ de 3 SMIC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</si>
</sst>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16"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b/>
      <sz val="20"/>
      <color theme="0"/>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i/>
      <sz val="11"/>
      <color theme="1"/>
      <name val="Arial"/>
      <family val="2"/>
    </font>
    <font>
      <b/>
      <sz val="18"/>
      <color rgb="FF177478"/>
      <name val="Arial"/>
      <family val="2"/>
    </font>
    <font>
      <b/>
      <i/>
      <sz val="12"/>
      <color theme="1"/>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sz val="11"/>
      <color rgb="FFFF0000"/>
      <name val="Calibri"/>
      <family val="2"/>
      <scheme val="minor"/>
    </font>
    <font>
      <i/>
      <sz val="10"/>
      <color rgb="FFFF0000"/>
      <name val="Calibri"/>
      <family val="2"/>
      <scheme val="minor"/>
    </font>
    <font>
      <sz val="10"/>
      <color theme="1"/>
      <name val="Calibri"/>
      <family val="2"/>
      <scheme val="minor"/>
    </font>
    <font>
      <sz val="11"/>
      <color rgb="FFF1EEEB"/>
      <name val="Calibri"/>
      <family val="2"/>
      <scheme val="minor"/>
    </font>
    <font>
      <b/>
      <sz val="10"/>
      <color rgb="FFF1EEEB"/>
      <name val="Arial"/>
      <family val="2"/>
    </font>
    <font>
      <b/>
      <sz val="9"/>
      <color rgb="FFF1EEEB"/>
      <name val="Arial"/>
      <family val="2"/>
    </font>
    <font>
      <b/>
      <sz val="12"/>
      <color theme="0"/>
      <name val="Arial"/>
      <family val="2"/>
    </font>
    <font>
      <sz val="11"/>
      <color theme="1"/>
      <name val="Segoe UI"/>
      <family val="2"/>
    </font>
    <font>
      <b/>
      <sz val="10"/>
      <color rgb="FFC41E4A"/>
      <name val="Arial"/>
      <family val="2"/>
    </font>
    <font>
      <b/>
      <u/>
      <sz val="12"/>
      <color theme="10"/>
      <name val="Arial"/>
      <family val="2"/>
    </font>
    <font>
      <b/>
      <sz val="14"/>
      <color rgb="FFFFFFFF"/>
      <name val="Arial"/>
      <family val="2"/>
    </font>
    <font>
      <b/>
      <sz val="8"/>
      <color rgb="FFFF0000"/>
      <name val="Arial"/>
      <family val="2"/>
    </font>
    <font>
      <b/>
      <sz val="10"/>
      <color rgb="FFFF0000"/>
      <name val="Calibri"/>
      <family val="2"/>
      <scheme val="minor"/>
    </font>
    <font>
      <b/>
      <i/>
      <sz val="16"/>
      <color rgb="FF177478"/>
      <name val="Arial"/>
      <family val="2"/>
    </font>
    <font>
      <b/>
      <i/>
      <sz val="14"/>
      <color indexed="17"/>
      <name val="Arial"/>
      <family val="2"/>
    </font>
    <font>
      <b/>
      <sz val="10"/>
      <color rgb="FF177478"/>
      <name val="Arial"/>
      <family val="2"/>
    </font>
    <font>
      <i/>
      <sz val="10"/>
      <color rgb="FFCB521C"/>
      <name val="Arial"/>
      <family val="2"/>
    </font>
    <font>
      <b/>
      <sz val="11"/>
      <color rgb="FFFF0000"/>
      <name val="Calibri"/>
      <family val="2"/>
      <scheme val="minor"/>
    </font>
  </fonts>
  <fills count="22">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rgb="FF177478"/>
        <bgColor indexed="64"/>
      </patternFill>
    </fill>
    <fill>
      <patternFill patternType="solid">
        <fgColor theme="0"/>
        <bgColor indexed="64"/>
      </patternFill>
    </fill>
    <fill>
      <patternFill patternType="solid">
        <fgColor rgb="FF92D050"/>
        <bgColor indexed="64"/>
      </patternFill>
    </fill>
    <fill>
      <patternFill patternType="solid">
        <fgColor theme="2"/>
        <bgColor indexed="64"/>
      </patternFill>
    </fill>
    <fill>
      <patternFill patternType="gray0625">
        <bgColor theme="2"/>
      </patternFill>
    </fill>
    <fill>
      <patternFill patternType="solid">
        <fgColor rgb="FFDFEBED"/>
        <bgColor indexed="64"/>
      </patternFill>
    </fill>
    <fill>
      <patternFill patternType="solid">
        <fgColor rgb="FFDFEBED"/>
        <bgColor indexed="26"/>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rgb="FFF1EEEB"/>
        <bgColor indexed="64"/>
      </patternFill>
    </fill>
    <fill>
      <patternFill patternType="solid">
        <fgColor rgb="FFF1EEEB"/>
        <bgColor indexed="26"/>
      </patternFill>
    </fill>
    <fill>
      <patternFill patternType="solid">
        <fgColor theme="9" tint="0.79998168889431442"/>
        <bgColor indexed="64"/>
      </patternFill>
    </fill>
    <fill>
      <patternFill patternType="solid">
        <fgColor rgb="FFA2C038"/>
        <bgColor indexed="64"/>
      </patternFill>
    </fill>
    <fill>
      <patternFill patternType="solid">
        <fgColor rgb="FF2BA5D3"/>
        <bgColor indexed="64"/>
      </patternFill>
    </fill>
    <fill>
      <patternFill patternType="solid">
        <fgColor rgb="FFE1EBED"/>
        <bgColor indexed="64"/>
      </patternFill>
    </fill>
    <fill>
      <patternFill patternType="solid">
        <fgColor rgb="FFF2F2F2"/>
        <bgColor indexed="64"/>
      </patternFill>
    </fill>
  </fills>
  <borders count="5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rgb="FFA2C038"/>
      </left>
      <right style="medium">
        <color rgb="FFA2C038"/>
      </right>
      <top style="medium">
        <color rgb="FFA2C038"/>
      </top>
      <bottom style="medium">
        <color rgb="FFA2C038"/>
      </bottom>
      <diagonal/>
    </border>
    <border>
      <left/>
      <right style="thin">
        <color rgb="FF177478"/>
      </right>
      <top style="thin">
        <color rgb="FF177478"/>
      </top>
      <bottom style="thin">
        <color rgb="FF177478"/>
      </bottom>
      <diagonal/>
    </border>
    <border>
      <left style="thin">
        <color rgb="FFC5BCB0"/>
      </left>
      <right/>
      <top style="thin">
        <color rgb="FFC5BCB0"/>
      </top>
      <bottom style="thin">
        <color rgb="FFC5BCB0"/>
      </bottom>
      <diagonal/>
    </border>
    <border>
      <left/>
      <right/>
      <top style="thin">
        <color rgb="FFC5BCB0"/>
      </top>
      <bottom style="thin">
        <color rgb="FFC5BCB0"/>
      </bottom>
      <diagonal/>
    </border>
    <border>
      <left/>
      <right style="thin">
        <color rgb="FFC5BCB0"/>
      </right>
      <top style="thin">
        <color rgb="FFC5BCB0"/>
      </top>
      <bottom style="thin">
        <color rgb="FFC5BCB0"/>
      </bottom>
      <diagonal/>
    </border>
    <border>
      <left style="thin">
        <color rgb="FF177478"/>
      </left>
      <right style="thin">
        <color rgb="FF177478"/>
      </right>
      <top style="thin">
        <color rgb="FF177478"/>
      </top>
      <bottom/>
      <diagonal/>
    </border>
    <border>
      <left style="thin">
        <color rgb="FF177478"/>
      </left>
      <right/>
      <top/>
      <bottom style="thin">
        <color indexed="64"/>
      </bottom>
      <diagonal/>
    </border>
    <border>
      <left style="thin">
        <color rgb="FF177478"/>
      </left>
      <right/>
      <top style="thin">
        <color indexed="64"/>
      </top>
      <bottom/>
      <diagonal/>
    </border>
    <border>
      <left/>
      <right style="thin">
        <color rgb="FF177478"/>
      </right>
      <top/>
      <bottom style="thin">
        <color indexed="64"/>
      </bottom>
      <diagonal/>
    </border>
    <border>
      <left/>
      <right style="thin">
        <color rgb="FF177478"/>
      </right>
      <top style="thin">
        <color indexed="64"/>
      </top>
      <bottom/>
      <diagonal/>
    </border>
    <border>
      <left/>
      <right/>
      <top/>
      <bottom style="thin">
        <color rgb="FFC5BCB0"/>
      </bottom>
      <diagonal/>
    </border>
    <border>
      <left style="thin">
        <color rgb="FFC5BCB0"/>
      </left>
      <right/>
      <top style="thin">
        <color rgb="FFC5BCB0"/>
      </top>
      <bottom/>
      <diagonal/>
    </border>
    <border>
      <left/>
      <right/>
      <top style="thin">
        <color rgb="FFC5BCB0"/>
      </top>
      <bottom/>
      <diagonal/>
    </border>
    <border>
      <left/>
      <right style="thin">
        <color rgb="FFC5BCB0"/>
      </right>
      <top style="thin">
        <color rgb="FFC5BCB0"/>
      </top>
      <bottom/>
      <diagonal/>
    </border>
    <border>
      <left style="thin">
        <color rgb="FFC5BCB0"/>
      </left>
      <right/>
      <top/>
      <bottom/>
      <diagonal/>
    </border>
    <border>
      <left/>
      <right style="thin">
        <color rgb="FFC5BCB0"/>
      </right>
      <top/>
      <bottom/>
      <diagonal/>
    </border>
    <border>
      <left style="thin">
        <color rgb="FFC5BCB0"/>
      </left>
      <right/>
      <top/>
      <bottom style="thin">
        <color rgb="FFC5BCB0"/>
      </bottom>
      <diagonal/>
    </border>
    <border>
      <left/>
      <right style="thin">
        <color rgb="FFC5BCB0"/>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s>
  <cellStyleXfs count="10">
    <xf numFmtId="0" fontId="0" fillId="0" borderId="0"/>
    <xf numFmtId="44" fontId="2" fillId="0" borderId="0" applyFont="0" applyFill="0" applyBorder="0" applyAlignment="0" applyProtection="0"/>
    <xf numFmtId="0" fontId="44" fillId="0" borderId="0" applyNumberFormat="0" applyFill="0" applyBorder="0" applyAlignment="0" applyProtection="0"/>
    <xf numFmtId="0" fontId="3" fillId="0" borderId="0" applyNumberFormat="0" applyFill="0" applyBorder="0" applyAlignment="0" applyProtection="0">
      <alignment vertical="top"/>
      <protection locked="0"/>
    </xf>
    <xf numFmtId="44" fontId="42" fillId="0" borderId="0" applyFont="0" applyFill="0" applyBorder="0" applyAlignment="0" applyProtection="0"/>
    <xf numFmtId="44" fontId="2" fillId="0" borderId="0" applyFont="0" applyFill="0" applyBorder="0" applyAlignment="0" applyProtection="0"/>
    <xf numFmtId="0" fontId="2" fillId="0" borderId="0"/>
    <xf numFmtId="9" fontId="42" fillId="0" borderId="0" applyFont="0" applyFill="0" applyBorder="0" applyAlignment="0" applyProtection="0"/>
    <xf numFmtId="9" fontId="2" fillId="0" borderId="0" applyFont="0" applyFill="0" applyBorder="0" applyAlignment="0" applyProtection="0"/>
    <xf numFmtId="0" fontId="2" fillId="0" borderId="0"/>
  </cellStyleXfs>
  <cellXfs count="684">
    <xf numFmtId="0" fontId="0" fillId="0" borderId="0" xfId="0"/>
    <xf numFmtId="0" fontId="0" fillId="2" borderId="0" xfId="0" applyFill="1" applyAlignment="1" applyProtection="1">
      <alignment vertical="center"/>
    </xf>
    <xf numFmtId="0" fontId="16" fillId="2" borderId="0" xfId="0" applyFont="1" applyFill="1" applyAlignment="1" applyProtection="1">
      <alignment vertical="center"/>
    </xf>
    <xf numFmtId="0" fontId="16" fillId="2" borderId="0" xfId="0" applyFont="1" applyFill="1" applyBorder="1" applyAlignment="1" applyProtection="1">
      <alignment horizontal="center" vertical="center"/>
    </xf>
    <xf numFmtId="0" fontId="18" fillId="2" borderId="0" xfId="0" applyFont="1" applyFill="1" applyBorder="1" applyAlignment="1" applyProtection="1">
      <alignment vertical="center"/>
    </xf>
    <xf numFmtId="0" fontId="0" fillId="2" borderId="0" xfId="0" applyFill="1" applyBorder="1" applyAlignment="1" applyProtection="1">
      <alignment vertical="center"/>
    </xf>
    <xf numFmtId="0" fontId="9" fillId="2" borderId="0" xfId="0" applyFont="1" applyFill="1" applyBorder="1" applyAlignment="1" applyProtection="1">
      <alignment vertical="center"/>
    </xf>
    <xf numFmtId="0" fontId="8" fillId="2" borderId="0" xfId="0" applyFont="1" applyFill="1" applyBorder="1" applyAlignment="1" applyProtection="1">
      <alignment vertical="center"/>
    </xf>
    <xf numFmtId="167" fontId="21" fillId="3" borderId="0" xfId="0" applyNumberFormat="1" applyFont="1" applyFill="1" applyBorder="1" applyAlignment="1" applyProtection="1">
      <alignment vertical="center"/>
    </xf>
    <xf numFmtId="167" fontId="0" fillId="3" borderId="0" xfId="0" applyNumberForma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0" fillId="2" borderId="0" xfId="0" applyFill="1" applyBorder="1" applyAlignment="1" applyProtection="1">
      <alignment horizontal="left" vertical="center"/>
    </xf>
    <xf numFmtId="0" fontId="12" fillId="2" borderId="0" xfId="0" applyFont="1" applyFill="1" applyBorder="1" applyAlignment="1" applyProtection="1"/>
    <xf numFmtId="0" fontId="19" fillId="2" borderId="0" xfId="0" applyFont="1" applyFill="1" applyBorder="1" applyProtection="1"/>
    <xf numFmtId="0" fontId="20" fillId="2" borderId="0" xfId="0" applyFont="1" applyFill="1" applyBorder="1" applyProtection="1"/>
    <xf numFmtId="0" fontId="10" fillId="2" borderId="0" xfId="0" applyFont="1" applyFill="1" applyBorder="1" applyAlignment="1" applyProtection="1">
      <alignment vertical="center"/>
    </xf>
    <xf numFmtId="0" fontId="24" fillId="2" borderId="0" xfId="0" applyFont="1" applyFill="1" applyBorder="1" applyAlignment="1" applyProtection="1">
      <alignment wrapText="1"/>
    </xf>
    <xf numFmtId="0" fontId="25" fillId="2" borderId="0" xfId="0" applyFont="1" applyFill="1" applyBorder="1" applyAlignment="1" applyProtection="1">
      <alignment wrapText="1"/>
    </xf>
    <xf numFmtId="0" fontId="21" fillId="2" borderId="0" xfId="0" applyFont="1" applyFill="1" applyBorder="1" applyAlignment="1" applyProtection="1">
      <alignment horizontal="right" vertical="center" wrapText="1"/>
    </xf>
    <xf numFmtId="44" fontId="23" fillId="2" borderId="0" xfId="1" applyFont="1" applyFill="1" applyBorder="1" applyAlignment="1" applyProtection="1">
      <alignment horizontal="center" vertical="center" wrapText="1"/>
    </xf>
    <xf numFmtId="0" fontId="26" fillId="2" borderId="0" xfId="0" applyFont="1" applyFill="1" applyBorder="1" applyAlignment="1" applyProtection="1">
      <alignment wrapText="1"/>
    </xf>
    <xf numFmtId="0" fontId="26" fillId="2" borderId="0" xfId="0" applyFont="1" applyFill="1" applyBorder="1" applyAlignment="1" applyProtection="1">
      <alignment horizontal="center" wrapText="1"/>
    </xf>
    <xf numFmtId="44" fontId="27" fillId="2" borderId="0" xfId="1" applyFon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0" fillId="2" borderId="3" xfId="0" applyFill="1" applyBorder="1" applyAlignment="1" applyProtection="1">
      <alignment vertical="center"/>
    </xf>
    <xf numFmtId="0" fontId="0" fillId="2" borderId="4" xfId="0" applyFill="1" applyBorder="1" applyAlignment="1" applyProtection="1">
      <alignment vertical="center"/>
    </xf>
    <xf numFmtId="0" fontId="48" fillId="2" borderId="5" xfId="0" applyFont="1" applyFill="1" applyBorder="1" applyAlignment="1" applyProtection="1">
      <alignment vertical="center"/>
    </xf>
    <xf numFmtId="0" fontId="2" fillId="2" borderId="0" xfId="0" applyFont="1" applyFill="1" applyBorder="1" applyAlignment="1" applyProtection="1">
      <alignment vertical="top" wrapText="1"/>
    </xf>
    <xf numFmtId="0" fontId="2" fillId="2" borderId="6" xfId="0" applyFont="1" applyFill="1" applyBorder="1" applyAlignment="1" applyProtection="1">
      <alignment vertical="top" wrapText="1"/>
    </xf>
    <xf numFmtId="0" fontId="23" fillId="2" borderId="5" xfId="0" applyFont="1" applyFill="1" applyBorder="1" applyAlignment="1" applyProtection="1">
      <alignment horizontal="center"/>
    </xf>
    <xf numFmtId="0" fontId="29" fillId="2" borderId="0" xfId="0" applyFont="1" applyFill="1" applyBorder="1" applyProtection="1"/>
    <xf numFmtId="0" fontId="0" fillId="2" borderId="6" xfId="0" applyFill="1" applyBorder="1" applyAlignment="1" applyProtection="1">
      <alignment vertical="center"/>
    </xf>
    <xf numFmtId="0" fontId="23"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0" fillId="2" borderId="0" xfId="0" applyFill="1" applyBorder="1" applyProtection="1"/>
    <xf numFmtId="0" fontId="30" fillId="2" borderId="5" xfId="0" applyFont="1" applyFill="1" applyBorder="1" applyProtection="1"/>
    <xf numFmtId="0" fontId="31" fillId="2" borderId="0" xfId="0" applyFont="1" applyFill="1" applyBorder="1" applyAlignment="1" applyProtection="1">
      <alignment vertical="center"/>
    </xf>
    <xf numFmtId="0" fontId="32" fillId="2" borderId="0" xfId="0" applyFont="1" applyFill="1" applyBorder="1" applyAlignment="1" applyProtection="1"/>
    <xf numFmtId="0" fontId="33" fillId="2" borderId="8" xfId="0" applyFont="1" applyFill="1" applyBorder="1" applyAlignment="1" applyProtection="1">
      <alignment vertical="center"/>
    </xf>
    <xf numFmtId="0" fontId="33"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9" fillId="2" borderId="0" xfId="0" applyFont="1" applyFill="1" applyBorder="1" applyProtection="1"/>
    <xf numFmtId="0" fontId="28" fillId="2" borderId="10" xfId="0" applyFont="1" applyFill="1" applyBorder="1" applyProtection="1"/>
    <xf numFmtId="0" fontId="28" fillId="2" borderId="3" xfId="0" applyFont="1" applyFill="1" applyBorder="1" applyProtection="1"/>
    <xf numFmtId="0" fontId="2" fillId="2" borderId="5" xfId="0" applyFont="1" applyFill="1" applyBorder="1" applyAlignment="1" applyProtection="1">
      <alignment vertical="center"/>
    </xf>
    <xf numFmtId="0" fontId="2" fillId="2" borderId="5" xfId="0" applyFont="1" applyFill="1" applyBorder="1" applyAlignment="1" applyProtection="1">
      <alignment horizontal="center"/>
    </xf>
    <xf numFmtId="0" fontId="2" fillId="2" borderId="0" xfId="0" applyFont="1" applyFill="1" applyBorder="1" applyAlignment="1" applyProtection="1">
      <alignment horizontal="center"/>
    </xf>
    <xf numFmtId="0" fontId="0" fillId="2" borderId="6" xfId="0" applyFill="1" applyBorder="1" applyAlignment="1" applyProtection="1">
      <alignment horizontal="center" vertical="center"/>
    </xf>
    <xf numFmtId="0" fontId="9" fillId="2" borderId="7" xfId="0" applyFont="1" applyFill="1" applyBorder="1" applyProtection="1"/>
    <xf numFmtId="0" fontId="9" fillId="2" borderId="8" xfId="0" applyFont="1" applyFill="1" applyBorder="1" applyProtection="1"/>
    <xf numFmtId="0" fontId="0" fillId="2" borderId="8" xfId="0" applyFill="1" applyBorder="1" applyAlignment="1" applyProtection="1">
      <alignment vertical="center"/>
    </xf>
    <xf numFmtId="0" fontId="0" fillId="2" borderId="9" xfId="0" applyFill="1" applyBorder="1" applyAlignment="1" applyProtection="1">
      <alignment vertical="center"/>
    </xf>
    <xf numFmtId="164" fontId="37" fillId="2" borderId="0" xfId="0" applyNumberFormat="1" applyFont="1" applyFill="1" applyAlignment="1" applyProtection="1">
      <alignment vertical="center"/>
    </xf>
    <xf numFmtId="164" fontId="36" fillId="2" borderId="0" xfId="0" applyNumberFormat="1" applyFont="1" applyFill="1" applyAlignment="1" applyProtection="1">
      <alignment vertical="center"/>
    </xf>
    <xf numFmtId="164" fontId="38" fillId="2" borderId="0" xfId="0" applyNumberFormat="1" applyFont="1" applyFill="1" applyBorder="1" applyAlignment="1" applyProtection="1">
      <alignment vertical="center"/>
    </xf>
    <xf numFmtId="0" fontId="36" fillId="2" borderId="0" xfId="0" applyFont="1" applyFill="1" applyAlignment="1" applyProtection="1">
      <alignment horizontal="center" vertical="center"/>
    </xf>
    <xf numFmtId="0" fontId="37" fillId="2" borderId="0" xfId="0" applyFont="1" applyFill="1" applyAlignment="1" applyProtection="1">
      <alignment vertical="center"/>
    </xf>
    <xf numFmtId="0" fontId="36" fillId="2" borderId="0" xfId="0" applyFont="1" applyFill="1" applyAlignment="1" applyProtection="1">
      <alignment vertical="center"/>
    </xf>
    <xf numFmtId="0" fontId="39" fillId="2" borderId="0" xfId="0" applyFont="1" applyFill="1" applyBorder="1" applyAlignment="1" applyProtection="1"/>
    <xf numFmtId="0" fontId="40" fillId="2" borderId="0" xfId="0" applyFont="1" applyFill="1" applyBorder="1" applyAlignment="1" applyProtection="1">
      <alignment horizontal="center"/>
    </xf>
    <xf numFmtId="0" fontId="43" fillId="5" borderId="3" xfId="0" applyFont="1" applyFill="1" applyBorder="1" applyAlignment="1" applyProtection="1">
      <alignment vertical="center"/>
    </xf>
    <xf numFmtId="0" fontId="43" fillId="5" borderId="4" xfId="0" applyFont="1" applyFill="1" applyBorder="1" applyAlignment="1" applyProtection="1">
      <alignment vertical="center"/>
    </xf>
    <xf numFmtId="0" fontId="49" fillId="5" borderId="3" xfId="0" applyFont="1" applyFill="1" applyBorder="1" applyProtection="1"/>
    <xf numFmtId="0" fontId="23" fillId="2" borderId="5" xfId="0" applyFont="1" applyFill="1" applyBorder="1" applyAlignment="1" applyProtection="1">
      <alignment horizontal="center" vertical="center"/>
    </xf>
    <xf numFmtId="0" fontId="50" fillId="2" borderId="0" xfId="0" applyFont="1" applyFill="1" applyBorder="1" applyAlignment="1" applyProtection="1">
      <alignment vertical="center"/>
    </xf>
    <xf numFmtId="0" fontId="50" fillId="2" borderId="0" xfId="0" applyFont="1" applyFill="1" applyAlignment="1" applyProtection="1">
      <alignment vertical="center"/>
    </xf>
    <xf numFmtId="0" fontId="51" fillId="5" borderId="10" xfId="0" applyFont="1" applyFill="1" applyBorder="1" applyProtection="1"/>
    <xf numFmtId="0" fontId="10" fillId="2" borderId="5" xfId="0" applyFont="1" applyFill="1" applyBorder="1" applyAlignment="1" applyProtection="1">
      <alignment vertical="center"/>
    </xf>
    <xf numFmtId="0" fontId="21" fillId="0" borderId="2"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64" fontId="36" fillId="2" borderId="0" xfId="0" applyNumberFormat="1" applyFont="1" applyFill="1" applyAlignment="1" applyProtection="1">
      <alignment horizontal="left" vertical="center"/>
    </xf>
    <xf numFmtId="0" fontId="8" fillId="2" borderId="0" xfId="0" applyFont="1" applyFill="1" applyBorder="1" applyAlignment="1" applyProtection="1">
      <alignment horizontal="left"/>
    </xf>
    <xf numFmtId="0" fontId="45" fillId="0" borderId="0" xfId="0" applyFont="1" applyAlignment="1" applyProtection="1">
      <alignment horizontal="center" vertical="center"/>
    </xf>
    <xf numFmtId="0" fontId="53" fillId="0" borderId="0" xfId="0" applyFont="1" applyFill="1" applyBorder="1" applyAlignment="1" applyProtection="1">
      <alignment horizontal="center" vertical="center"/>
    </xf>
    <xf numFmtId="0" fontId="45" fillId="0" borderId="0" xfId="0" applyFont="1" applyBorder="1" applyAlignment="1" applyProtection="1">
      <alignment horizontal="center" vertical="center"/>
    </xf>
    <xf numFmtId="44" fontId="0" fillId="0" borderId="2" xfId="0" applyNumberFormat="1" applyFill="1" applyBorder="1" applyAlignment="1" applyProtection="1">
      <alignment horizontal="center" vertical="center"/>
      <protection locked="0"/>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right" vertical="center"/>
    </xf>
    <xf numFmtId="0" fontId="59" fillId="2" borderId="3" xfId="0" applyFont="1" applyFill="1" applyBorder="1" applyAlignment="1" applyProtection="1">
      <alignment vertical="center"/>
    </xf>
    <xf numFmtId="0" fontId="59" fillId="2" borderId="4" xfId="0" applyFont="1" applyFill="1" applyBorder="1" applyAlignment="1" applyProtection="1">
      <alignment vertical="center"/>
    </xf>
    <xf numFmtId="0" fontId="59" fillId="2" borderId="5" xfId="0" applyFont="1" applyFill="1" applyBorder="1" applyAlignment="1" applyProtection="1">
      <alignment vertical="center"/>
    </xf>
    <xf numFmtId="0" fontId="59" fillId="2" borderId="6" xfId="0" applyFont="1" applyFill="1" applyBorder="1" applyAlignment="1" applyProtection="1">
      <alignment vertical="center"/>
    </xf>
    <xf numFmtId="0" fontId="0" fillId="2" borderId="7" xfId="0" applyFill="1" applyBorder="1" applyAlignment="1" applyProtection="1">
      <alignment vertical="center"/>
    </xf>
    <xf numFmtId="0" fontId="15" fillId="2" borderId="0" xfId="0" applyFont="1" applyFill="1" applyAlignment="1" applyProtection="1">
      <alignment vertical="center"/>
    </xf>
    <xf numFmtId="0" fontId="7" fillId="2" borderId="0" xfId="0" applyFont="1" applyFill="1" applyAlignment="1" applyProtection="1">
      <alignment horizontal="center" vertical="center"/>
    </xf>
    <xf numFmtId="0" fontId="0" fillId="2" borderId="0" xfId="0" applyFill="1" applyProtection="1"/>
    <xf numFmtId="0" fontId="59" fillId="2" borderId="0" xfId="0" applyFont="1" applyFill="1" applyAlignment="1" applyProtection="1">
      <alignment vertical="center"/>
    </xf>
    <xf numFmtId="0" fontId="57" fillId="0" borderId="10" xfId="0" applyFont="1" applyFill="1" applyBorder="1" applyAlignment="1" applyProtection="1">
      <alignment vertical="center"/>
    </xf>
    <xf numFmtId="0" fontId="9" fillId="2" borderId="0" xfId="0" applyFont="1" applyFill="1" applyAlignment="1" applyProtection="1">
      <alignment vertical="center"/>
    </xf>
    <xf numFmtId="0" fontId="9" fillId="2" borderId="2" xfId="0" applyNumberFormat="1" applyFont="1" applyFill="1" applyBorder="1" applyAlignment="1" applyProtection="1">
      <alignment horizontal="center" vertical="center"/>
    </xf>
    <xf numFmtId="0" fontId="0" fillId="2" borderId="5" xfId="0" applyFill="1" applyBorder="1" applyAlignment="1" applyProtection="1">
      <alignment vertical="center"/>
    </xf>
    <xf numFmtId="0" fontId="7" fillId="2" borderId="0" xfId="0" applyFont="1" applyFill="1" applyBorder="1" applyAlignment="1" applyProtection="1">
      <alignment horizontal="center" vertical="center"/>
    </xf>
    <xf numFmtId="0" fontId="11" fillId="2" borderId="0" xfId="0" applyFont="1" applyFill="1" applyAlignment="1" applyProtection="1">
      <alignment horizontal="center" vertical="center"/>
    </xf>
    <xf numFmtId="0" fontId="0" fillId="0" borderId="0" xfId="0" applyFill="1" applyAlignment="1" applyProtection="1">
      <alignment vertical="center"/>
    </xf>
    <xf numFmtId="0" fontId="2" fillId="2" borderId="0" xfId="0" applyFont="1" applyFill="1" applyBorder="1" applyAlignment="1" applyProtection="1">
      <alignment horizontal="right" vertical="center"/>
    </xf>
    <xf numFmtId="0" fontId="35" fillId="2" borderId="0" xfId="0" applyFont="1" applyFill="1" applyAlignment="1" applyProtection="1">
      <alignment vertical="center"/>
    </xf>
    <xf numFmtId="0" fontId="2" fillId="2" borderId="0" xfId="0" applyFont="1" applyFill="1" applyAlignment="1" applyProtection="1">
      <alignment vertical="center"/>
    </xf>
    <xf numFmtId="167" fontId="18" fillId="3" borderId="2" xfId="0" applyNumberFormat="1" applyFont="1" applyFill="1" applyBorder="1" applyAlignment="1" applyProtection="1">
      <alignment horizontal="center" vertical="center"/>
    </xf>
    <xf numFmtId="164" fontId="0" fillId="2" borderId="0" xfId="0" applyNumberFormat="1" applyFill="1" applyBorder="1" applyAlignment="1" applyProtection="1">
      <alignment vertical="center"/>
    </xf>
    <xf numFmtId="44" fontId="60" fillId="2" borderId="0" xfId="1"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57" fillId="2" borderId="5"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30" xfId="0" applyFont="1" applyFill="1" applyBorder="1" applyAlignment="1" applyProtection="1">
      <alignment horizontal="center" vertical="center"/>
    </xf>
    <xf numFmtId="44" fontId="9" fillId="10" borderId="0" xfId="1" applyFont="1" applyFill="1" applyBorder="1" applyAlignment="1" applyProtection="1">
      <alignment horizontal="center" vertical="center" wrapText="1"/>
    </xf>
    <xf numFmtId="0" fontId="81" fillId="6" borderId="16" xfId="0" applyFont="1" applyFill="1" applyBorder="1" applyAlignment="1" applyProtection="1">
      <alignment horizontal="left" vertical="center" wrapText="1"/>
      <protection locked="0"/>
    </xf>
    <xf numFmtId="49" fontId="59" fillId="6" borderId="16" xfId="0" applyNumberFormat="1" applyFont="1" applyFill="1" applyBorder="1" applyAlignment="1" applyProtection="1">
      <alignment horizontal="center" vertical="center"/>
      <protection locked="0"/>
    </xf>
    <xf numFmtId="164" fontId="21" fillId="4" borderId="0" xfId="1" applyNumberFormat="1" applyFont="1" applyFill="1" applyBorder="1" applyAlignment="1" applyProtection="1">
      <alignment horizontal="center" vertical="center"/>
    </xf>
    <xf numFmtId="44" fontId="21" fillId="4" borderId="0" xfId="1" applyFont="1" applyFill="1" applyBorder="1" applyAlignment="1" applyProtection="1">
      <alignment horizontal="center" vertical="center" wrapText="1"/>
    </xf>
    <xf numFmtId="44" fontId="59" fillId="4" borderId="0" xfId="1" applyFont="1" applyFill="1" applyBorder="1" applyAlignment="1" applyProtection="1">
      <alignment horizontal="center" vertical="center" wrapText="1"/>
    </xf>
    <xf numFmtId="164" fontId="21" fillId="4" borderId="18" xfId="1" applyNumberFormat="1" applyFont="1" applyFill="1" applyBorder="1" applyAlignment="1" applyProtection="1">
      <alignment horizontal="center" vertical="center"/>
    </xf>
    <xf numFmtId="164" fontId="77" fillId="4" borderId="20" xfId="1" applyNumberFormat="1" applyFont="1" applyFill="1" applyBorder="1" applyAlignment="1" applyProtection="1">
      <alignment horizontal="right" vertical="center" wrapText="1"/>
    </xf>
    <xf numFmtId="164" fontId="21" fillId="4" borderId="20" xfId="1" applyNumberFormat="1" applyFont="1" applyFill="1" applyBorder="1" applyAlignment="1" applyProtection="1">
      <alignment horizontal="center" vertical="center"/>
    </xf>
    <xf numFmtId="44" fontId="2" fillId="4" borderId="22" xfId="1" applyFont="1" applyFill="1" applyBorder="1" applyAlignment="1" applyProtection="1">
      <alignment vertical="center" wrapText="1"/>
    </xf>
    <xf numFmtId="44" fontId="9" fillId="4" borderId="19" xfId="1" applyFont="1" applyFill="1" applyBorder="1" applyAlignment="1" applyProtection="1">
      <alignment horizontal="center" vertical="center" wrapText="1"/>
    </xf>
    <xf numFmtId="44" fontId="10" fillId="4" borderId="0" xfId="1" applyFont="1" applyFill="1" applyBorder="1" applyAlignment="1" applyProtection="1">
      <alignment horizontal="center" vertical="center" wrapText="1"/>
    </xf>
    <xf numFmtId="44" fontId="18" fillId="4" borderId="0" xfId="1" applyFont="1" applyFill="1" applyBorder="1" applyAlignment="1" applyProtection="1">
      <alignment horizontal="center" vertical="center" wrapText="1"/>
    </xf>
    <xf numFmtId="9" fontId="10" fillId="4" borderId="0" xfId="1" applyNumberFormat="1" applyFont="1" applyFill="1" applyBorder="1" applyAlignment="1" applyProtection="1">
      <alignment horizontal="center" vertical="center" wrapText="1"/>
    </xf>
    <xf numFmtId="44" fontId="10" fillId="4" borderId="0" xfId="1" applyFont="1" applyFill="1" applyBorder="1" applyAlignment="1" applyProtection="1">
      <alignment vertical="center" wrapText="1"/>
    </xf>
    <xf numFmtId="44" fontId="10" fillId="10" borderId="0" xfId="1" applyFont="1" applyFill="1" applyBorder="1" applyAlignment="1" applyProtection="1">
      <alignment horizontal="center" vertical="center" wrapText="1"/>
    </xf>
    <xf numFmtId="44" fontId="18" fillId="10" borderId="0" xfId="1" applyFont="1" applyFill="1" applyBorder="1" applyAlignment="1" applyProtection="1">
      <alignment horizontal="center" vertical="center" wrapText="1"/>
    </xf>
    <xf numFmtId="9" fontId="10" fillId="10" borderId="0" xfId="1" applyNumberFormat="1" applyFont="1" applyFill="1" applyBorder="1" applyAlignment="1" applyProtection="1">
      <alignment horizontal="center" vertical="center" wrapText="1"/>
    </xf>
    <xf numFmtId="44" fontId="10" fillId="10" borderId="0" xfId="1" applyFont="1" applyFill="1" applyBorder="1" applyAlignment="1" applyProtection="1">
      <alignment vertical="center" wrapText="1"/>
    </xf>
    <xf numFmtId="44" fontId="10" fillId="15" borderId="0" xfId="1" applyFont="1" applyFill="1" applyBorder="1" applyAlignment="1" applyProtection="1">
      <alignment horizontal="center" vertical="center" wrapText="1"/>
    </xf>
    <xf numFmtId="9" fontId="10" fillId="15" borderId="0" xfId="1" applyNumberFormat="1" applyFont="1" applyFill="1" applyBorder="1" applyAlignment="1" applyProtection="1">
      <alignment horizontal="center" vertical="center" wrapText="1"/>
    </xf>
    <xf numFmtId="44" fontId="10" fillId="15" borderId="0" xfId="1" applyFont="1" applyFill="1" applyBorder="1" applyAlignment="1" applyProtection="1">
      <alignment vertical="center" wrapText="1"/>
    </xf>
    <xf numFmtId="44" fontId="18" fillId="15" borderId="0" xfId="1" applyFont="1" applyFill="1" applyBorder="1" applyAlignment="1" applyProtection="1">
      <alignment horizontal="center" vertical="center" wrapText="1"/>
    </xf>
    <xf numFmtId="0" fontId="63" fillId="15" borderId="0" xfId="0" applyFont="1" applyFill="1" applyBorder="1" applyProtection="1"/>
    <xf numFmtId="0" fontId="65" fillId="15" borderId="0" xfId="0" applyFont="1" applyFill="1" applyBorder="1" applyAlignment="1" applyProtection="1">
      <alignment vertical="center"/>
    </xf>
    <xf numFmtId="0" fontId="63" fillId="15" borderId="0" xfId="0" applyFont="1" applyFill="1" applyBorder="1" applyAlignment="1" applyProtection="1">
      <alignment vertical="center"/>
    </xf>
    <xf numFmtId="0" fontId="63" fillId="15" borderId="0" xfId="0" applyFont="1" applyFill="1" applyBorder="1" applyAlignment="1" applyProtection="1">
      <alignment horizontal="left" vertical="center"/>
    </xf>
    <xf numFmtId="0" fontId="63" fillId="15" borderId="40" xfId="0" applyFont="1" applyFill="1" applyBorder="1" applyProtection="1"/>
    <xf numFmtId="44" fontId="2" fillId="4" borderId="0" xfId="1" applyFont="1" applyFill="1" applyBorder="1" applyAlignment="1" applyProtection="1">
      <alignment horizontal="center" vertical="center" wrapText="1"/>
    </xf>
    <xf numFmtId="0" fontId="58" fillId="5" borderId="48" xfId="0" applyFont="1" applyFill="1" applyBorder="1" applyAlignment="1" applyProtection="1">
      <alignment horizontal="center" vertical="center" wrapText="1"/>
    </xf>
    <xf numFmtId="0" fontId="58" fillId="7" borderId="48" xfId="0" applyFont="1" applyFill="1" applyBorder="1" applyAlignment="1" applyProtection="1">
      <alignment horizontal="center" vertical="center" wrapText="1"/>
    </xf>
    <xf numFmtId="0" fontId="41" fillId="8" borderId="48" xfId="0" applyFont="1" applyFill="1" applyBorder="1" applyAlignment="1" applyProtection="1">
      <alignment horizontal="center" vertical="center" wrapText="1"/>
    </xf>
    <xf numFmtId="166" fontId="10" fillId="2" borderId="48" xfId="0" applyNumberFormat="1" applyFont="1" applyFill="1" applyBorder="1" applyAlignment="1" applyProtection="1">
      <alignment horizontal="center" vertical="center" wrapText="1"/>
    </xf>
    <xf numFmtId="44" fontId="61" fillId="9" borderId="48" xfId="4" applyFont="1" applyFill="1" applyBorder="1" applyAlignment="1" applyProtection="1">
      <alignment horizontal="right" vertical="center" wrapText="1"/>
    </xf>
    <xf numFmtId="44" fontId="61" fillId="9" borderId="48" xfId="1" applyNumberFormat="1" applyFont="1" applyFill="1" applyBorder="1" applyAlignment="1" applyProtection="1">
      <alignment horizontal="center" vertical="center" wrapText="1"/>
    </xf>
    <xf numFmtId="9" fontId="57" fillId="2" borderId="2" xfId="0" applyNumberFormat="1" applyFont="1" applyFill="1" applyBorder="1" applyAlignment="1" applyProtection="1">
      <alignment vertical="center"/>
    </xf>
    <xf numFmtId="44" fontId="57" fillId="2" borderId="2" xfId="0" applyNumberFormat="1" applyFont="1" applyFill="1" applyBorder="1" applyAlignment="1" applyProtection="1">
      <alignment vertical="center"/>
    </xf>
    <xf numFmtId="0" fontId="18" fillId="2" borderId="0" xfId="0" applyFont="1" applyFill="1" applyBorder="1" applyAlignment="1" applyProtection="1">
      <alignment horizontal="right" vertical="center" wrapText="1"/>
    </xf>
    <xf numFmtId="164" fontId="0" fillId="17" borderId="2" xfId="0" applyNumberFormat="1" applyFill="1" applyBorder="1" applyAlignment="1" applyProtection="1">
      <alignment horizontal="center" vertical="center"/>
    </xf>
    <xf numFmtId="44" fontId="0" fillId="17" borderId="2" xfId="4" applyFont="1" applyFill="1" applyBorder="1" applyAlignment="1" applyProtection="1">
      <alignment horizontal="center" vertical="center"/>
    </xf>
    <xf numFmtId="44" fontId="9" fillId="4" borderId="0" xfId="1" applyFont="1" applyFill="1" applyBorder="1" applyAlignment="1" applyProtection="1">
      <alignment horizontal="center" vertical="center" wrapText="1"/>
    </xf>
    <xf numFmtId="44" fontId="9" fillId="4" borderId="22" xfId="1" applyFont="1" applyFill="1" applyBorder="1" applyAlignment="1" applyProtection="1">
      <alignment horizontal="center" vertical="center" wrapText="1"/>
    </xf>
    <xf numFmtId="44" fontId="9" fillId="4" borderId="24" xfId="1" applyFont="1" applyFill="1" applyBorder="1" applyAlignment="1" applyProtection="1">
      <alignment horizontal="center" vertical="center" wrapText="1"/>
    </xf>
    <xf numFmtId="44" fontId="12" fillId="7" borderId="48" xfId="1" applyFont="1" applyFill="1" applyBorder="1" applyAlignment="1" applyProtection="1">
      <alignment horizontal="center" vertical="center" wrapText="1"/>
    </xf>
    <xf numFmtId="44" fontId="62" fillId="9" borderId="48" xfId="1" applyFont="1" applyFill="1" applyBorder="1" applyAlignment="1" applyProtection="1">
      <alignment horizontal="center" vertical="center" wrapText="1"/>
    </xf>
    <xf numFmtId="0" fontId="46" fillId="4" borderId="0" xfId="0" applyFont="1" applyFill="1" applyProtection="1"/>
    <xf numFmtId="0" fontId="47" fillId="4" borderId="0" xfId="0" applyFont="1" applyFill="1" applyAlignment="1" applyProtection="1">
      <alignment horizontal="left" vertical="center" wrapText="1"/>
    </xf>
    <xf numFmtId="0" fontId="46" fillId="4" borderId="0" xfId="0" applyFont="1" applyFill="1" applyAlignment="1" applyProtection="1">
      <alignment vertical="center" wrapText="1"/>
    </xf>
    <xf numFmtId="0" fontId="63" fillId="4" borderId="0" xfId="0" applyFont="1" applyFill="1" applyProtection="1"/>
    <xf numFmtId="0" fontId="96" fillId="4" borderId="0" xfId="0" applyFont="1" applyFill="1" applyBorder="1" applyAlignment="1" applyProtection="1">
      <alignment horizontal="right" vertical="center"/>
    </xf>
    <xf numFmtId="0" fontId="63" fillId="4" borderId="0" xfId="0" applyFont="1" applyFill="1" applyAlignment="1" applyProtection="1">
      <alignment vertical="center"/>
    </xf>
    <xf numFmtId="0" fontId="63" fillId="4" borderId="0" xfId="0" applyFont="1" applyFill="1" applyBorder="1" applyAlignment="1" applyProtection="1">
      <alignment vertical="center"/>
    </xf>
    <xf numFmtId="0" fontId="63" fillId="4" borderId="0" xfId="0" applyFont="1" applyFill="1" applyBorder="1" applyProtection="1"/>
    <xf numFmtId="167" fontId="65" fillId="15" borderId="0" xfId="0" applyNumberFormat="1" applyFont="1" applyFill="1" applyBorder="1" applyAlignment="1" applyProtection="1">
      <alignment vertical="center"/>
    </xf>
    <xf numFmtId="165" fontId="65" fillId="15" borderId="0" xfId="0" applyNumberFormat="1" applyFont="1" applyFill="1" applyBorder="1" applyAlignment="1" applyProtection="1">
      <alignment vertical="center"/>
    </xf>
    <xf numFmtId="0" fontId="63" fillId="15" borderId="0" xfId="0" applyFont="1" applyFill="1" applyBorder="1" applyAlignment="1" applyProtection="1">
      <alignment horizontal="right" vertical="center"/>
    </xf>
    <xf numFmtId="0" fontId="97" fillId="4" borderId="0" xfId="0" applyFont="1" applyFill="1" applyProtection="1"/>
    <xf numFmtId="0" fontId="63" fillId="15" borderId="0" xfId="0" applyFont="1" applyFill="1" applyBorder="1" applyAlignment="1" applyProtection="1">
      <alignment horizontal="left" vertical="center" wrapText="1"/>
    </xf>
    <xf numFmtId="0" fontId="60" fillId="15" borderId="0" xfId="0" applyFont="1" applyFill="1" applyBorder="1" applyAlignment="1" applyProtection="1">
      <alignment vertical="top" wrapText="1"/>
    </xf>
    <xf numFmtId="0" fontId="86" fillId="15" borderId="0" xfId="0" applyFont="1" applyFill="1" applyBorder="1" applyAlignment="1" applyProtection="1">
      <alignment vertical="center"/>
    </xf>
    <xf numFmtId="44" fontId="65" fillId="15" borderId="0" xfId="4" applyFont="1" applyFill="1" applyBorder="1" applyAlignment="1" applyProtection="1">
      <alignment vertical="center"/>
    </xf>
    <xf numFmtId="9" fontId="65" fillId="15" borderId="0" xfId="7" applyFont="1" applyFill="1" applyBorder="1" applyAlignment="1" applyProtection="1">
      <alignment vertical="center"/>
    </xf>
    <xf numFmtId="8" fontId="65" fillId="15" borderId="0" xfId="4" applyNumberFormat="1" applyFont="1" applyFill="1" applyBorder="1" applyAlignment="1" applyProtection="1">
      <alignment vertical="center"/>
    </xf>
    <xf numFmtId="164" fontId="63" fillId="4" borderId="0" xfId="0" applyNumberFormat="1" applyFont="1" applyFill="1" applyBorder="1" applyProtection="1"/>
    <xf numFmtId="0" fontId="63" fillId="15" borderId="40" xfId="0" applyFont="1" applyFill="1" applyBorder="1" applyAlignment="1" applyProtection="1">
      <alignment vertical="center"/>
    </xf>
    <xf numFmtId="0" fontId="64" fillId="15" borderId="0" xfId="0" applyFont="1" applyFill="1" applyBorder="1" applyAlignment="1" applyProtection="1">
      <alignment vertical="center" wrapText="1"/>
    </xf>
    <xf numFmtId="0" fontId="64" fillId="4" borderId="0" xfId="0" applyFont="1" applyFill="1" applyAlignment="1" applyProtection="1">
      <alignment vertical="center" wrapText="1"/>
    </xf>
    <xf numFmtId="0" fontId="64" fillId="15" borderId="40" xfId="0" applyFont="1" applyFill="1" applyBorder="1" applyAlignment="1" applyProtection="1">
      <alignment vertical="center" wrapText="1"/>
    </xf>
    <xf numFmtId="0" fontId="18" fillId="15" borderId="40" xfId="0" applyFont="1" applyFill="1" applyBorder="1" applyAlignment="1" applyProtection="1">
      <alignment horizontal="center" vertical="center"/>
    </xf>
    <xf numFmtId="0" fontId="65" fillId="15" borderId="40" xfId="0" applyFont="1" applyFill="1" applyBorder="1" applyAlignment="1" applyProtection="1">
      <alignment horizontal="right" vertical="center" wrapText="1"/>
    </xf>
    <xf numFmtId="0" fontId="54" fillId="15" borderId="40" xfId="0" applyFont="1" applyFill="1" applyBorder="1" applyAlignment="1" applyProtection="1">
      <alignment horizontal="left" vertical="center" wrapText="1"/>
    </xf>
    <xf numFmtId="0" fontId="63" fillId="15" borderId="42" xfId="0" applyFont="1" applyFill="1" applyBorder="1" applyProtection="1"/>
    <xf numFmtId="0" fontId="96" fillId="4" borderId="0" xfId="0" applyFont="1" applyFill="1" applyBorder="1" applyAlignment="1" applyProtection="1">
      <alignment horizontal="center" vertical="center"/>
    </xf>
    <xf numFmtId="0" fontId="96" fillId="15" borderId="0" xfId="0" applyFont="1" applyFill="1" applyBorder="1" applyAlignment="1" applyProtection="1">
      <alignment vertical="center"/>
    </xf>
    <xf numFmtId="0" fontId="63" fillId="4" borderId="0" xfId="0" applyFont="1" applyFill="1" applyBorder="1" applyAlignment="1" applyProtection="1">
      <alignment horizontal="left" vertical="center"/>
    </xf>
    <xf numFmtId="14" fontId="63" fillId="15" borderId="0" xfId="0" applyNumberFormat="1" applyFont="1" applyFill="1" applyBorder="1" applyAlignment="1" applyProtection="1">
      <alignment vertical="center"/>
    </xf>
    <xf numFmtId="0" fontId="68" fillId="4" borderId="0" xfId="0" applyFont="1" applyFill="1" applyAlignment="1" applyProtection="1">
      <alignment horizontal="center" vertical="center"/>
    </xf>
    <xf numFmtId="0" fontId="2" fillId="4" borderId="0" xfId="0" applyFont="1" applyFill="1" applyAlignment="1" applyProtection="1">
      <alignment horizontal="center" vertical="center"/>
    </xf>
    <xf numFmtId="0" fontId="69" fillId="4" borderId="0" xfId="0" applyFont="1" applyFill="1" applyProtection="1"/>
    <xf numFmtId="0" fontId="70" fillId="4" borderId="0" xfId="0" applyFont="1" applyFill="1" applyProtection="1"/>
    <xf numFmtId="0" fontId="2" fillId="4" borderId="0" xfId="0" applyFont="1" applyFill="1" applyProtection="1"/>
    <xf numFmtId="0" fontId="71" fillId="4" borderId="0" xfId="0" applyFont="1" applyFill="1" applyAlignment="1" applyProtection="1">
      <alignment vertical="center" wrapText="1"/>
    </xf>
    <xf numFmtId="0" fontId="72" fillId="4" borderId="0" xfId="0" applyFont="1" applyFill="1" applyAlignment="1" applyProtection="1">
      <alignment vertical="center" wrapText="1"/>
    </xf>
    <xf numFmtId="0" fontId="9" fillId="4" borderId="0" xfId="0" applyFont="1" applyFill="1" applyAlignment="1" applyProtection="1">
      <alignment horizontal="center" vertical="center"/>
    </xf>
    <xf numFmtId="0" fontId="0" fillId="10" borderId="0" xfId="0" applyFill="1" applyAlignment="1" applyProtection="1">
      <alignment horizontal="center" vertical="center"/>
    </xf>
    <xf numFmtId="0" fontId="29" fillId="10" borderId="0" xfId="0" applyFont="1" applyFill="1" applyProtection="1"/>
    <xf numFmtId="0" fontId="73" fillId="10" borderId="0" xfId="0" applyFont="1" applyFill="1" applyProtection="1"/>
    <xf numFmtId="0" fontId="0" fillId="10" borderId="0" xfId="0" applyFill="1" applyProtection="1"/>
    <xf numFmtId="0" fontId="72" fillId="10" borderId="0" xfId="0" applyFont="1" applyFill="1" applyAlignment="1" applyProtection="1">
      <alignment vertical="center" wrapText="1"/>
    </xf>
    <xf numFmtId="0" fontId="0" fillId="4" borderId="0" xfId="0" applyFill="1" applyAlignment="1" applyProtection="1">
      <alignment horizontal="center" vertical="center"/>
    </xf>
    <xf numFmtId="0" fontId="10" fillId="10" borderId="0" xfId="0" applyFont="1" applyFill="1" applyAlignment="1" applyProtection="1">
      <alignment vertical="center"/>
    </xf>
    <xf numFmtId="0" fontId="9" fillId="10" borderId="0" xfId="0" applyFont="1" applyFill="1" applyAlignment="1" applyProtection="1">
      <alignment vertical="center"/>
    </xf>
    <xf numFmtId="0" fontId="9" fillId="10" borderId="0" xfId="0" applyFont="1" applyFill="1" applyProtection="1"/>
    <xf numFmtId="166" fontId="0" fillId="11" borderId="0" xfId="0" applyNumberFormat="1" applyFill="1" applyAlignment="1" applyProtection="1">
      <alignment vertical="center"/>
    </xf>
    <xf numFmtId="49" fontId="0" fillId="11" borderId="0" xfId="0" applyNumberFormat="1" applyFill="1" applyAlignment="1" applyProtection="1">
      <alignment vertical="center"/>
    </xf>
    <xf numFmtId="0" fontId="0" fillId="11" borderId="0" xfId="0" applyFill="1" applyProtection="1"/>
    <xf numFmtId="49" fontId="10" fillId="11" borderId="0" xfId="0" applyNumberFormat="1" applyFont="1" applyFill="1" applyAlignment="1" applyProtection="1">
      <alignment vertical="center"/>
    </xf>
    <xf numFmtId="49" fontId="10" fillId="11" borderId="0" xfId="0" applyNumberFormat="1" applyFont="1" applyFill="1" applyAlignment="1" applyProtection="1">
      <alignment horizontal="left" vertical="center"/>
    </xf>
    <xf numFmtId="0" fontId="7" fillId="4" borderId="0" xfId="0" applyFont="1" applyFill="1" applyProtection="1"/>
    <xf numFmtId="0" fontId="10" fillId="10" borderId="0" xfId="0" applyFont="1" applyFill="1" applyAlignment="1" applyProtection="1">
      <alignment horizontal="left" vertical="center"/>
    </xf>
    <xf numFmtId="165" fontId="0" fillId="10" borderId="0" xfId="0" applyNumberFormat="1" applyFill="1" applyAlignment="1" applyProtection="1">
      <alignment vertical="center"/>
    </xf>
    <xf numFmtId="0" fontId="10" fillId="11" borderId="0" xfId="0" applyFont="1" applyFill="1" applyAlignment="1" applyProtection="1">
      <alignment vertical="center"/>
    </xf>
    <xf numFmtId="0" fontId="9" fillId="10" borderId="0" xfId="0" applyFont="1" applyFill="1" applyAlignment="1" applyProtection="1">
      <alignment horizontal="left"/>
    </xf>
    <xf numFmtId="0" fontId="10" fillId="11" borderId="0" xfId="0" applyFont="1" applyFill="1" applyAlignment="1" applyProtection="1">
      <alignment horizontal="right" vertical="center"/>
    </xf>
    <xf numFmtId="0" fontId="9" fillId="11" borderId="0" xfId="0" applyFont="1" applyFill="1" applyAlignment="1" applyProtection="1">
      <alignment horizontal="right" vertical="center"/>
    </xf>
    <xf numFmtId="0" fontId="10" fillId="10" borderId="0" xfId="0" applyFont="1" applyFill="1" applyAlignment="1" applyProtection="1">
      <alignment horizontal="center" vertical="center"/>
    </xf>
    <xf numFmtId="0" fontId="9" fillId="10" borderId="0" xfId="0" applyFont="1" applyFill="1" applyAlignment="1" applyProtection="1">
      <alignment horizontal="center" vertical="center"/>
    </xf>
    <xf numFmtId="0" fontId="34" fillId="10" borderId="0" xfId="0" applyFont="1" applyFill="1" applyProtection="1"/>
    <xf numFmtId="0" fontId="34" fillId="10" borderId="0" xfId="0" applyFont="1" applyFill="1" applyAlignment="1" applyProtection="1">
      <alignment vertical="top"/>
    </xf>
    <xf numFmtId="0" fontId="34" fillId="11" borderId="0" xfId="0" applyFont="1" applyFill="1" applyProtection="1"/>
    <xf numFmtId="0" fontId="0" fillId="4" borderId="0" xfId="0" applyFill="1" applyProtection="1"/>
    <xf numFmtId="165" fontId="0" fillId="4" borderId="0" xfId="0" applyNumberFormat="1" applyFill="1" applyAlignment="1" applyProtection="1">
      <alignment vertical="center"/>
    </xf>
    <xf numFmtId="0" fontId="0" fillId="4" borderId="0" xfId="0" applyFill="1" applyAlignment="1" applyProtection="1">
      <alignment horizontal="left"/>
    </xf>
    <xf numFmtId="0" fontId="8" fillId="4" borderId="0" xfId="0" applyFont="1" applyFill="1" applyProtection="1"/>
    <xf numFmtId="0" fontId="2" fillId="4" borderId="0" xfId="0" applyFont="1" applyFill="1" applyAlignment="1" applyProtection="1">
      <alignment horizontal="left"/>
    </xf>
    <xf numFmtId="0" fontId="0" fillId="15" borderId="0" xfId="0" applyFill="1" applyAlignment="1" applyProtection="1">
      <alignment horizontal="center" vertical="center"/>
    </xf>
    <xf numFmtId="0" fontId="29" fillId="15" borderId="0" xfId="0" applyFont="1" applyFill="1" applyProtection="1"/>
    <xf numFmtId="0" fontId="73" fillId="15" borderId="0" xfId="0" applyFont="1" applyFill="1" applyProtection="1"/>
    <xf numFmtId="0" fontId="0" fillId="15" borderId="0" xfId="0" applyFill="1" applyProtection="1"/>
    <xf numFmtId="0" fontId="72" fillId="15" borderId="0" xfId="0" applyFont="1" applyFill="1" applyAlignment="1" applyProtection="1">
      <alignment vertical="center" wrapText="1"/>
    </xf>
    <xf numFmtId="0" fontId="10" fillId="15" borderId="0" xfId="0" applyFont="1" applyFill="1" applyAlignment="1" applyProtection="1">
      <alignment vertical="center"/>
    </xf>
    <xf numFmtId="0" fontId="9" fillId="15" borderId="0" xfId="0" applyFont="1" applyFill="1" applyProtection="1"/>
    <xf numFmtId="166" fontId="0" fillId="16" borderId="0" xfId="0" applyNumberFormat="1" applyFill="1" applyAlignment="1" applyProtection="1">
      <alignment vertical="center"/>
    </xf>
    <xf numFmtId="0" fontId="1" fillId="15" borderId="0" xfId="0" applyFont="1" applyFill="1" applyAlignment="1" applyProtection="1"/>
    <xf numFmtId="0" fontId="10" fillId="15" borderId="0" xfId="0" applyFont="1" applyFill="1" applyAlignment="1" applyProtection="1">
      <alignment horizontal="left" vertical="center"/>
    </xf>
    <xf numFmtId="49" fontId="0" fillId="16" borderId="0" xfId="0" applyNumberFormat="1" applyFill="1" applyAlignment="1" applyProtection="1">
      <alignment vertical="center"/>
    </xf>
    <xf numFmtId="0" fontId="0" fillId="16" borderId="0" xfId="0" applyFill="1" applyProtection="1"/>
    <xf numFmtId="49" fontId="10" fillId="16" borderId="0" xfId="0" applyNumberFormat="1" applyFont="1" applyFill="1" applyAlignment="1" applyProtection="1">
      <alignment horizontal="left" vertical="center"/>
    </xf>
    <xf numFmtId="0" fontId="10" fillId="15" borderId="0" xfId="0" applyFont="1" applyFill="1" applyProtection="1"/>
    <xf numFmtId="0" fontId="34" fillId="15" borderId="0" xfId="0" applyFont="1" applyFill="1" applyProtection="1"/>
    <xf numFmtId="0" fontId="34" fillId="16" borderId="0" xfId="0" applyFont="1" applyFill="1" applyProtection="1"/>
    <xf numFmtId="0" fontId="34" fillId="15" borderId="0" xfId="0" applyFont="1" applyFill="1" applyAlignment="1" applyProtection="1">
      <alignment vertical="top"/>
    </xf>
    <xf numFmtId="0" fontId="34" fillId="4" borderId="0" xfId="0" applyFont="1" applyFill="1" applyProtection="1"/>
    <xf numFmtId="0" fontId="34" fillId="13" borderId="0" xfId="0" applyFont="1" applyFill="1" applyProtection="1"/>
    <xf numFmtId="0" fontId="34" fillId="4" borderId="0" xfId="0" applyFont="1" applyFill="1" applyAlignment="1" applyProtection="1">
      <alignment vertical="top"/>
    </xf>
    <xf numFmtId="0" fontId="72" fillId="4" borderId="0" xfId="0" applyFont="1" applyFill="1" applyBorder="1" applyAlignment="1" applyProtection="1">
      <alignment vertical="center" wrapText="1"/>
    </xf>
    <xf numFmtId="0" fontId="10" fillId="4" borderId="17" xfId="0" applyFont="1" applyFill="1" applyBorder="1" applyAlignment="1" applyProtection="1">
      <alignment vertical="center" wrapText="1"/>
    </xf>
    <xf numFmtId="0" fontId="10" fillId="4" borderId="18" xfId="0" applyFont="1" applyFill="1" applyBorder="1" applyAlignment="1" applyProtection="1">
      <alignment vertical="center" wrapText="1"/>
    </xf>
    <xf numFmtId="0" fontId="75" fillId="4" borderId="23" xfId="0" applyFont="1" applyFill="1" applyBorder="1" applyAlignment="1" applyProtection="1">
      <alignment horizontal="center" wrapText="1"/>
    </xf>
    <xf numFmtId="0" fontId="2" fillId="4" borderId="20" xfId="0" applyFont="1" applyFill="1" applyBorder="1" applyAlignment="1" applyProtection="1">
      <alignment horizontal="left" vertical="center" wrapText="1"/>
    </xf>
    <xf numFmtId="0" fontId="2" fillId="4" borderId="0" xfId="0" applyFont="1" applyFill="1" applyBorder="1" applyAlignment="1" applyProtection="1">
      <alignment horizontal="left" vertical="center" wrapText="1"/>
    </xf>
    <xf numFmtId="0" fontId="75" fillId="4" borderId="22" xfId="0" applyFont="1" applyFill="1" applyBorder="1" applyAlignment="1" applyProtection="1">
      <alignment horizontal="center" wrapText="1"/>
    </xf>
    <xf numFmtId="0" fontId="0" fillId="4" borderId="20" xfId="0" applyFill="1" applyBorder="1" applyAlignment="1" applyProtection="1">
      <alignment horizontal="center" vertical="center"/>
    </xf>
    <xf numFmtId="0" fontId="74" fillId="4" borderId="0" xfId="0" applyFont="1" applyFill="1" applyAlignment="1" applyProtection="1">
      <alignment vertical="top"/>
    </xf>
    <xf numFmtId="0" fontId="0" fillId="4" borderId="0" xfId="0" applyFill="1" applyBorder="1" applyAlignment="1" applyProtection="1">
      <alignment horizontal="center" vertical="center"/>
    </xf>
    <xf numFmtId="0" fontId="72" fillId="4" borderId="22" xfId="0" applyFont="1" applyFill="1" applyBorder="1" applyAlignment="1" applyProtection="1">
      <alignment vertical="center" wrapText="1"/>
    </xf>
    <xf numFmtId="0" fontId="78" fillId="4" borderId="22" xfId="0" applyFont="1" applyFill="1" applyBorder="1" applyAlignment="1" applyProtection="1">
      <alignment horizontal="center" vertical="center" wrapText="1"/>
    </xf>
    <xf numFmtId="0" fontId="0" fillId="4" borderId="0" xfId="0" applyFill="1" applyAlignment="1" applyProtection="1">
      <alignment vertical="center" wrapText="1"/>
    </xf>
    <xf numFmtId="0" fontId="79" fillId="4" borderId="20" xfId="0" applyFont="1" applyFill="1" applyBorder="1" applyAlignment="1" applyProtection="1">
      <alignment horizontal="center" vertical="center"/>
    </xf>
    <xf numFmtId="164" fontId="76" fillId="4" borderId="0" xfId="0" applyNumberFormat="1" applyFont="1" applyFill="1" applyAlignment="1" applyProtection="1">
      <alignment vertical="top"/>
    </xf>
    <xf numFmtId="0" fontId="79" fillId="4" borderId="0" xfId="0" applyFont="1" applyFill="1" applyAlignment="1" applyProtection="1">
      <alignment horizontal="center" vertical="center"/>
    </xf>
    <xf numFmtId="0" fontId="80" fillId="4" borderId="0" xfId="0" applyFont="1" applyFill="1" applyAlignment="1" applyProtection="1">
      <alignment horizontal="center"/>
    </xf>
    <xf numFmtId="0" fontId="1" fillId="4" borderId="0" xfId="0" applyFont="1" applyFill="1" applyAlignment="1" applyProtection="1">
      <alignment horizontal="right"/>
    </xf>
    <xf numFmtId="0" fontId="101" fillId="4" borderId="0" xfId="0" applyFont="1" applyFill="1" applyAlignment="1" applyProtection="1">
      <alignment horizontal="center" vertical="center"/>
    </xf>
    <xf numFmtId="0" fontId="101" fillId="4" borderId="0" xfId="0" applyFont="1" applyFill="1" applyAlignment="1" applyProtection="1">
      <alignment vertical="center"/>
    </xf>
    <xf numFmtId="0" fontId="101" fillId="4" borderId="0" xfId="0" applyFont="1" applyFill="1" applyBorder="1" applyAlignment="1" applyProtection="1">
      <alignment horizontal="center" vertical="center"/>
    </xf>
    <xf numFmtId="0" fontId="98" fillId="4" borderId="0" xfId="0" applyFont="1" applyFill="1" applyBorder="1" applyAlignment="1" applyProtection="1">
      <alignment vertical="top" wrapText="1"/>
    </xf>
    <xf numFmtId="164" fontId="101" fillId="4" borderId="0" xfId="0" applyNumberFormat="1" applyFont="1" applyFill="1" applyBorder="1" applyAlignment="1" applyProtection="1">
      <alignment horizontal="center" vertical="center"/>
    </xf>
    <xf numFmtId="0" fontId="102" fillId="4" borderId="0" xfId="0" applyFont="1" applyFill="1" applyBorder="1" applyAlignment="1" applyProtection="1">
      <alignment horizontal="center"/>
    </xf>
    <xf numFmtId="164" fontId="103" fillId="4" borderId="0" xfId="0" applyNumberFormat="1" applyFont="1" applyFill="1" applyBorder="1" applyAlignment="1" applyProtection="1">
      <alignment vertical="top"/>
    </xf>
    <xf numFmtId="0" fontId="0" fillId="4" borderId="0" xfId="0" applyFill="1" applyBorder="1" applyAlignment="1" applyProtection="1">
      <alignment vertical="center"/>
    </xf>
    <xf numFmtId="0" fontId="80" fillId="4" borderId="0" xfId="0" applyFont="1" applyFill="1" applyBorder="1" applyAlignment="1" applyProtection="1">
      <alignment horizontal="center"/>
    </xf>
    <xf numFmtId="164" fontId="76" fillId="4" borderId="0" xfId="0" applyNumberFormat="1" applyFont="1" applyFill="1" applyBorder="1" applyAlignment="1" applyProtection="1">
      <alignment vertical="top"/>
    </xf>
    <xf numFmtId="0" fontId="0" fillId="4" borderId="21" xfId="0" applyFill="1" applyBorder="1" applyAlignment="1" applyProtection="1">
      <alignment horizontal="center" vertical="center"/>
    </xf>
    <xf numFmtId="0" fontId="0" fillId="4" borderId="19" xfId="0" applyFill="1" applyBorder="1" applyAlignment="1" applyProtection="1">
      <alignment horizontal="center" vertical="center"/>
    </xf>
    <xf numFmtId="0" fontId="0" fillId="4" borderId="0" xfId="0" applyFill="1" applyBorder="1" applyAlignment="1" applyProtection="1">
      <alignment horizontal="left" vertical="center"/>
    </xf>
    <xf numFmtId="164" fontId="65" fillId="4" borderId="0" xfId="0" applyNumberFormat="1" applyFont="1" applyFill="1" applyBorder="1" applyAlignment="1" applyProtection="1">
      <alignment horizontal="center" vertical="center" wrapText="1"/>
    </xf>
    <xf numFmtId="0" fontId="66" fillId="10" borderId="0" xfId="0" applyFont="1" applyFill="1" applyAlignment="1" applyProtection="1">
      <alignment horizontal="center" vertical="center"/>
    </xf>
    <xf numFmtId="0" fontId="63" fillId="10" borderId="0" xfId="0" applyFont="1" applyFill="1" applyProtection="1"/>
    <xf numFmtId="0" fontId="63" fillId="11" borderId="0" xfId="0" applyFont="1" applyFill="1" applyProtection="1"/>
    <xf numFmtId="0" fontId="63" fillId="10" borderId="0" xfId="0" applyFont="1" applyFill="1" applyAlignment="1" applyProtection="1"/>
    <xf numFmtId="0" fontId="63" fillId="10" borderId="0" xfId="0" applyFont="1" applyFill="1" applyAlignment="1" applyProtection="1">
      <alignment vertical="top"/>
    </xf>
    <xf numFmtId="0" fontId="93" fillId="10" borderId="0" xfId="0" applyFont="1" applyFill="1" applyAlignment="1" applyProtection="1">
      <alignment vertical="center" wrapText="1"/>
    </xf>
    <xf numFmtId="0" fontId="0" fillId="10" borderId="0" xfId="0" applyFont="1" applyFill="1" applyAlignment="1" applyProtection="1">
      <alignment horizontal="center" vertical="center"/>
    </xf>
    <xf numFmtId="0" fontId="56" fillId="10" borderId="0" xfId="0" applyFont="1" applyFill="1" applyAlignment="1" applyProtection="1">
      <alignment horizontal="center" vertical="center"/>
    </xf>
    <xf numFmtId="0" fontId="56" fillId="11" borderId="0" xfId="0" applyFont="1" applyFill="1" applyAlignment="1" applyProtection="1">
      <alignment horizontal="center" vertical="center"/>
    </xf>
    <xf numFmtId="0" fontId="56" fillId="11" borderId="0" xfId="0" quotePrefix="1" applyFont="1" applyFill="1" applyAlignment="1" applyProtection="1">
      <alignment horizontal="center" vertical="center"/>
    </xf>
    <xf numFmtId="0" fontId="0" fillId="10" borderId="0" xfId="0" quotePrefix="1" applyFont="1" applyFill="1" applyAlignment="1" applyProtection="1">
      <alignment horizontal="left" vertical="center"/>
    </xf>
    <xf numFmtId="0" fontId="91" fillId="10" borderId="0" xfId="0" applyFont="1" applyFill="1" applyAlignment="1" applyProtection="1">
      <alignment horizontal="center" vertical="center" wrapText="1"/>
    </xf>
    <xf numFmtId="0" fontId="100" fillId="4" borderId="0" xfId="0" applyFont="1" applyFill="1" applyBorder="1" applyAlignment="1" applyProtection="1">
      <alignment horizontal="center" vertical="center"/>
    </xf>
    <xf numFmtId="0" fontId="2" fillId="4" borderId="0" xfId="0" applyFont="1" applyFill="1" applyBorder="1" applyAlignment="1" applyProtection="1">
      <alignment vertical="center" wrapText="1"/>
    </xf>
    <xf numFmtId="0" fontId="100" fillId="4" borderId="0" xfId="0" applyFont="1" applyFill="1" applyAlignment="1" applyProtection="1">
      <alignment horizontal="center" vertical="center"/>
    </xf>
    <xf numFmtId="0" fontId="99" fillId="4" borderId="0" xfId="0" applyFont="1" applyFill="1" applyAlignment="1" applyProtection="1">
      <alignment horizontal="left" vertical="center"/>
    </xf>
    <xf numFmtId="0" fontId="99" fillId="4" borderId="0" xfId="0" applyFont="1" applyFill="1" applyAlignment="1" applyProtection="1">
      <alignment horizontal="center" vertical="center"/>
    </xf>
    <xf numFmtId="164" fontId="99" fillId="4" borderId="19" xfId="0" applyNumberFormat="1" applyFont="1" applyFill="1" applyBorder="1" applyAlignment="1" applyProtection="1">
      <alignment horizontal="right" vertical="center"/>
    </xf>
    <xf numFmtId="164" fontId="99" fillId="4" borderId="19" xfId="0" applyNumberFormat="1" applyFont="1" applyFill="1" applyBorder="1" applyAlignment="1" applyProtection="1">
      <alignment horizontal="center" vertical="center"/>
    </xf>
    <xf numFmtId="0" fontId="99" fillId="4" borderId="0" xfId="0" applyFont="1" applyFill="1" applyAlignment="1" applyProtection="1">
      <alignment horizontal="right" vertical="center"/>
    </xf>
    <xf numFmtId="0" fontId="80" fillId="4" borderId="0" xfId="0" applyFont="1" applyFill="1" applyAlignment="1" applyProtection="1">
      <alignment horizontal="center" vertical="center"/>
    </xf>
    <xf numFmtId="164" fontId="80" fillId="4" borderId="0" xfId="0" applyNumberFormat="1" applyFont="1" applyFill="1" applyAlignment="1" applyProtection="1">
      <alignment vertical="center"/>
    </xf>
    <xf numFmtId="0" fontId="33" fillId="4" borderId="0" xfId="0" applyFont="1" applyFill="1" applyAlignment="1" applyProtection="1">
      <alignment horizontal="center"/>
    </xf>
    <xf numFmtId="164" fontId="33" fillId="4" borderId="0" xfId="0" applyNumberFormat="1" applyFont="1" applyFill="1" applyAlignment="1" applyProtection="1">
      <alignment vertical="top"/>
    </xf>
    <xf numFmtId="0" fontId="63" fillId="4" borderId="0" xfId="0" applyFont="1" applyFill="1" applyAlignment="1" applyProtection="1">
      <alignment horizontal="center" vertical="center"/>
    </xf>
    <xf numFmtId="0" fontId="63" fillId="10" borderId="0" xfId="0" applyFont="1" applyFill="1" applyBorder="1" applyAlignment="1" applyProtection="1">
      <alignment horizontal="center" vertical="center"/>
    </xf>
    <xf numFmtId="0" fontId="10" fillId="10" borderId="0" xfId="0" applyFont="1" applyFill="1" applyBorder="1" applyAlignment="1" applyProtection="1">
      <alignment vertical="center" wrapText="1"/>
    </xf>
    <xf numFmtId="0" fontId="63" fillId="10" borderId="0" xfId="0" applyFont="1" applyFill="1" applyAlignment="1" applyProtection="1">
      <alignment horizontal="center" vertical="center"/>
    </xf>
    <xf numFmtId="0" fontId="10" fillId="10" borderId="0" xfId="0" applyFont="1" applyFill="1" applyAlignment="1" applyProtection="1">
      <alignment horizontal="left" vertical="top" wrapText="1"/>
    </xf>
    <xf numFmtId="0" fontId="10" fillId="10" borderId="0" xfId="0" applyFont="1" applyFill="1" applyAlignment="1" applyProtection="1">
      <alignment vertical="center" wrapText="1"/>
    </xf>
    <xf numFmtId="0" fontId="10" fillId="10" borderId="0" xfId="0" applyFont="1" applyFill="1" applyBorder="1" applyAlignment="1" applyProtection="1">
      <alignment horizontal="center" vertical="center"/>
    </xf>
    <xf numFmtId="0" fontId="63" fillId="4" borderId="0" xfId="0" applyFont="1" applyFill="1" applyAlignment="1" applyProtection="1">
      <alignment vertical="center" wrapText="1"/>
    </xf>
    <xf numFmtId="0" fontId="10" fillId="4" borderId="0" xfId="0" applyFont="1" applyFill="1" applyAlignment="1" applyProtection="1">
      <alignment horizontal="center" vertical="center"/>
    </xf>
    <xf numFmtId="0" fontId="10" fillId="10" borderId="0" xfId="0" applyFont="1" applyFill="1" applyAlignment="1" applyProtection="1">
      <alignment horizontal="left" vertical="center" wrapText="1"/>
    </xf>
    <xf numFmtId="0" fontId="18" fillId="10" borderId="0" xfId="0" applyFont="1" applyFill="1" applyBorder="1" applyAlignment="1" applyProtection="1">
      <alignment vertical="top" wrapText="1"/>
    </xf>
    <xf numFmtId="0" fontId="61" fillId="10" borderId="0" xfId="0" applyFont="1" applyFill="1" applyAlignment="1" applyProtection="1">
      <alignment horizontal="left" vertical="top"/>
    </xf>
    <xf numFmtId="0" fontId="10" fillId="4" borderId="0" xfId="0" applyFont="1" applyFill="1" applyAlignment="1" applyProtection="1">
      <alignment horizontal="left" vertical="center" wrapText="1"/>
    </xf>
    <xf numFmtId="0" fontId="61" fillId="4" borderId="0" xfId="0" applyFont="1" applyFill="1" applyAlignment="1" applyProtection="1">
      <alignment horizontal="left" vertical="top"/>
    </xf>
    <xf numFmtId="0" fontId="10" fillId="15" borderId="0" xfId="0" applyFont="1" applyFill="1" applyAlignment="1" applyProtection="1">
      <alignment horizontal="center" vertical="center"/>
    </xf>
    <xf numFmtId="0" fontId="10" fillId="15" borderId="0" xfId="0" applyFont="1" applyFill="1" applyAlignment="1" applyProtection="1">
      <alignment horizontal="left" vertical="center" wrapText="1"/>
    </xf>
    <xf numFmtId="0" fontId="61" fillId="15" borderId="0" xfId="0" applyFont="1" applyFill="1" applyAlignment="1" applyProtection="1">
      <alignment horizontal="left" vertical="top"/>
    </xf>
    <xf numFmtId="0" fontId="56" fillId="10" borderId="0" xfId="0" applyFont="1" applyFill="1" applyAlignment="1" applyProtection="1">
      <alignment vertical="top" wrapText="1"/>
    </xf>
    <xf numFmtId="0" fontId="83" fillId="5" borderId="0" xfId="0" applyFont="1" applyFill="1" applyAlignment="1" applyProtection="1">
      <alignment horizontal="center" vertical="top"/>
    </xf>
    <xf numFmtId="0" fontId="7" fillId="10" borderId="0" xfId="0" applyFont="1" applyFill="1" applyAlignment="1" applyProtection="1">
      <alignment horizontal="center" vertical="center"/>
    </xf>
    <xf numFmtId="0" fontId="82" fillId="10" borderId="0" xfId="0" applyFont="1" applyFill="1" applyAlignment="1" applyProtection="1">
      <alignment vertical="center"/>
    </xf>
    <xf numFmtId="164" fontId="76" fillId="10" borderId="0" xfId="0" applyNumberFormat="1" applyFont="1" applyFill="1" applyAlignment="1" applyProtection="1">
      <alignment vertical="top"/>
    </xf>
    <xf numFmtId="0" fontId="7" fillId="4" borderId="0" xfId="0" applyFont="1" applyFill="1" applyAlignment="1" applyProtection="1">
      <alignment horizontal="center" vertical="center"/>
    </xf>
    <xf numFmtId="0" fontId="46" fillId="10" borderId="0" xfId="0" applyFont="1" applyFill="1" applyAlignment="1" applyProtection="1">
      <alignment horizontal="center" vertical="center"/>
    </xf>
    <xf numFmtId="0" fontId="81" fillId="10" borderId="0" xfId="0" applyFont="1" applyFill="1" applyAlignment="1" applyProtection="1">
      <alignment vertical="center"/>
    </xf>
    <xf numFmtId="0" fontId="81" fillId="10" borderId="0" xfId="0" applyFont="1" applyFill="1" applyAlignment="1" applyProtection="1">
      <alignment vertical="center" wrapText="1"/>
    </xf>
    <xf numFmtId="0" fontId="59" fillId="10" borderId="0" xfId="0" applyFont="1" applyFill="1" applyBorder="1" applyAlignment="1" applyProtection="1">
      <alignment horizontal="right" vertical="center" wrapText="1"/>
    </xf>
    <xf numFmtId="0" fontId="59" fillId="10" borderId="0" xfId="0" applyFont="1" applyFill="1" applyAlignment="1" applyProtection="1">
      <alignment horizontal="center" vertical="center"/>
    </xf>
    <xf numFmtId="49" fontId="59" fillId="11" borderId="0" xfId="0" applyNumberFormat="1" applyFont="1" applyFill="1" applyAlignment="1" applyProtection="1">
      <alignment vertical="center"/>
    </xf>
    <xf numFmtId="0" fontId="46" fillId="4" borderId="0" xfId="0" applyFont="1" applyFill="1" applyAlignment="1" applyProtection="1">
      <alignment horizontal="center" vertical="center"/>
    </xf>
    <xf numFmtId="0" fontId="84" fillId="4" borderId="0" xfId="0" applyFont="1" applyFill="1" applyAlignment="1" applyProtection="1">
      <alignment horizontal="center" vertical="center"/>
    </xf>
    <xf numFmtId="0" fontId="46" fillId="4" borderId="0" xfId="0" applyFont="1" applyFill="1" applyAlignment="1" applyProtection="1">
      <alignment horizontal="center"/>
    </xf>
    <xf numFmtId="0" fontId="52" fillId="4" borderId="19" xfId="0" applyFont="1" applyFill="1" applyBorder="1" applyAlignment="1" applyProtection="1">
      <alignment horizontal="center" vertical="center"/>
    </xf>
    <xf numFmtId="0" fontId="86" fillId="4" borderId="19" xfId="0" applyFont="1" applyFill="1" applyBorder="1" applyAlignment="1" applyProtection="1">
      <alignment horizontal="center" vertical="center"/>
    </xf>
    <xf numFmtId="0" fontId="87" fillId="4" borderId="19" xfId="0" applyFont="1" applyFill="1" applyBorder="1" applyAlignment="1" applyProtection="1">
      <alignment vertical="center"/>
    </xf>
    <xf numFmtId="0" fontId="86" fillId="4" borderId="0" xfId="0" applyFont="1" applyFill="1" applyAlignment="1" applyProtection="1">
      <alignment horizontal="center" vertical="center"/>
    </xf>
    <xf numFmtId="0" fontId="52" fillId="4" borderId="0" xfId="0" applyFont="1" applyFill="1" applyAlignment="1" applyProtection="1">
      <alignment horizontal="center" vertical="center"/>
    </xf>
    <xf numFmtId="0" fontId="87" fillId="4" borderId="0" xfId="0" applyFont="1" applyFill="1" applyAlignment="1" applyProtection="1">
      <alignment vertical="center"/>
    </xf>
    <xf numFmtId="0" fontId="88" fillId="4" borderId="0" xfId="0" applyFont="1" applyFill="1" applyAlignment="1" applyProtection="1">
      <alignment horizontal="center" vertical="center"/>
    </xf>
    <xf numFmtId="0" fontId="87" fillId="4" borderId="0" xfId="0" applyFont="1" applyFill="1" applyAlignment="1" applyProtection="1">
      <alignment horizontal="center" vertical="center"/>
    </xf>
    <xf numFmtId="0" fontId="81" fillId="4" borderId="0" xfId="0" applyFont="1" applyFill="1" applyAlignment="1" applyProtection="1">
      <alignment vertical="top" wrapText="1"/>
    </xf>
    <xf numFmtId="0" fontId="81" fillId="4" borderId="0" xfId="0" applyFont="1" applyFill="1" applyAlignment="1" applyProtection="1">
      <alignment horizontal="left" wrapText="1"/>
    </xf>
    <xf numFmtId="0" fontId="7" fillId="4" borderId="0" xfId="0" applyFont="1" applyFill="1" applyAlignment="1" applyProtection="1">
      <alignment horizontal="center"/>
    </xf>
    <xf numFmtId="0" fontId="7" fillId="4" borderId="19" xfId="0" applyFont="1" applyFill="1" applyBorder="1" applyAlignment="1" applyProtection="1">
      <alignment horizontal="center" vertical="center"/>
    </xf>
    <xf numFmtId="0" fontId="81" fillId="4" borderId="19" xfId="0" applyFont="1" applyFill="1" applyBorder="1" applyAlignment="1" applyProtection="1">
      <alignment vertical="center" wrapText="1"/>
    </xf>
    <xf numFmtId="0" fontId="81" fillId="4" borderId="0" xfId="0" applyFont="1" applyFill="1" applyAlignment="1" applyProtection="1">
      <alignment vertical="center" wrapText="1"/>
    </xf>
    <xf numFmtId="0" fontId="86" fillId="4" borderId="0" xfId="0" applyFont="1" applyFill="1" applyAlignment="1" applyProtection="1">
      <alignment vertical="center"/>
    </xf>
    <xf numFmtId="0" fontId="85" fillId="4" borderId="19" xfId="0" applyFont="1" applyFill="1" applyBorder="1" applyAlignment="1" applyProtection="1">
      <alignment horizontal="center" vertical="center"/>
    </xf>
    <xf numFmtId="0" fontId="86" fillId="4" borderId="0" xfId="0" applyFont="1" applyFill="1" applyAlignment="1" applyProtection="1">
      <alignment horizontal="left" vertical="center"/>
    </xf>
    <xf numFmtId="0" fontId="86" fillId="4" borderId="0" xfId="0" applyFont="1" applyFill="1" applyProtection="1"/>
    <xf numFmtId="0" fontId="86" fillId="4" borderId="10" xfId="0" applyFont="1" applyFill="1" applyBorder="1" applyAlignment="1" applyProtection="1">
      <alignment horizontal="left" vertical="center"/>
    </xf>
    <xf numFmtId="0" fontId="86" fillId="4" borderId="3" xfId="0" applyFont="1" applyFill="1" applyBorder="1" applyAlignment="1" applyProtection="1">
      <alignment horizontal="center" vertical="center"/>
    </xf>
    <xf numFmtId="0" fontId="86" fillId="4" borderId="4" xfId="0" applyFont="1" applyFill="1" applyBorder="1" applyAlignment="1" applyProtection="1">
      <alignment horizontal="center" vertical="center"/>
    </xf>
    <xf numFmtId="0" fontId="86" fillId="4" borderId="0" xfId="0" applyFont="1" applyFill="1" applyBorder="1" applyAlignment="1" applyProtection="1">
      <alignment horizontal="center" vertical="center"/>
    </xf>
    <xf numFmtId="0" fontId="86" fillId="4" borderId="7" xfId="0" applyFont="1" applyFill="1" applyBorder="1" applyAlignment="1" applyProtection="1">
      <alignment horizontal="left" vertical="center"/>
    </xf>
    <xf numFmtId="0" fontId="86" fillId="4" borderId="8" xfId="0" applyFont="1" applyFill="1" applyBorder="1" applyAlignment="1" applyProtection="1">
      <alignment horizontal="center" vertical="center"/>
    </xf>
    <xf numFmtId="0" fontId="86" fillId="4" borderId="9" xfId="0" applyFont="1" applyFill="1" applyBorder="1" applyAlignment="1" applyProtection="1">
      <alignment horizontal="center" vertical="center"/>
    </xf>
    <xf numFmtId="0" fontId="86" fillId="4" borderId="0" xfId="0" applyFont="1" applyFill="1" applyAlignment="1" applyProtection="1">
      <alignment horizontal="left" indent="15"/>
    </xf>
    <xf numFmtId="0" fontId="86" fillId="4" borderId="0" xfId="0" applyFont="1" applyFill="1" applyAlignment="1" applyProtection="1">
      <alignment horizontal="left"/>
    </xf>
    <xf numFmtId="0" fontId="89" fillId="4" borderId="0" xfId="0" applyFont="1" applyFill="1" applyAlignment="1" applyProtection="1">
      <alignment horizontal="left" vertical="center"/>
    </xf>
    <xf numFmtId="44" fontId="90" fillId="4" borderId="0" xfId="1" applyFont="1" applyFill="1" applyBorder="1" applyAlignment="1" applyProtection="1">
      <alignment horizontal="left" vertical="center"/>
    </xf>
    <xf numFmtId="44" fontId="86" fillId="4" borderId="0" xfId="1" applyFont="1" applyFill="1" applyBorder="1" applyAlignment="1" applyProtection="1">
      <alignment horizontal="left" vertical="center"/>
    </xf>
    <xf numFmtId="0" fontId="86" fillId="4" borderId="19" xfId="0" applyFont="1" applyFill="1" applyBorder="1" applyAlignment="1" applyProtection="1">
      <alignment horizontal="left" vertical="center"/>
    </xf>
    <xf numFmtId="0" fontId="63" fillId="10" borderId="0" xfId="0" applyFont="1" applyFill="1" applyBorder="1" applyAlignment="1" applyProtection="1">
      <alignment horizontal="center" vertical="center"/>
      <protection locked="0"/>
    </xf>
    <xf numFmtId="0" fontId="10" fillId="10" borderId="0" xfId="0" applyFont="1" applyFill="1" applyBorder="1" applyAlignment="1" applyProtection="1">
      <alignment vertical="center" wrapText="1"/>
      <protection locked="0"/>
    </xf>
    <xf numFmtId="0" fontId="10" fillId="10" borderId="0" xfId="0" applyFont="1" applyFill="1" applyBorder="1" applyAlignment="1" applyProtection="1">
      <alignment horizontal="center" vertical="center"/>
      <protection locked="0"/>
    </xf>
    <xf numFmtId="0" fontId="23" fillId="2" borderId="5" xfId="0" applyFont="1" applyFill="1" applyBorder="1" applyAlignment="1" applyProtection="1">
      <alignment vertical="center"/>
    </xf>
    <xf numFmtId="0" fontId="2" fillId="6" borderId="5" xfId="0" applyFont="1" applyFill="1" applyBorder="1" applyAlignment="1" applyProtection="1">
      <alignment vertical="center"/>
    </xf>
    <xf numFmtId="0" fontId="2" fillId="6" borderId="0" xfId="0" applyFont="1" applyFill="1" applyBorder="1" applyAlignment="1" applyProtection="1">
      <alignment horizontal="left" vertical="center"/>
    </xf>
    <xf numFmtId="0" fontId="2" fillId="6" borderId="0" xfId="0" applyFont="1" applyFill="1" applyBorder="1" applyAlignment="1" applyProtection="1">
      <alignment horizontal="right" vertical="center"/>
    </xf>
    <xf numFmtId="14" fontId="2" fillId="6" borderId="0" xfId="0" applyNumberFormat="1" applyFont="1" applyFill="1" applyBorder="1" applyAlignment="1" applyProtection="1">
      <alignment horizontal="left" vertical="center"/>
    </xf>
    <xf numFmtId="0" fontId="2" fillId="6" borderId="0" xfId="0" applyNumberFormat="1" applyFont="1" applyFill="1" applyBorder="1" applyAlignment="1" applyProtection="1">
      <alignment horizontal="left" vertical="center"/>
    </xf>
    <xf numFmtId="0" fontId="59" fillId="10" borderId="0" xfId="0" applyFont="1" applyFill="1" applyBorder="1" applyAlignment="1" applyProtection="1">
      <alignment horizontal="right" vertical="center" wrapText="1"/>
    </xf>
    <xf numFmtId="0" fontId="8" fillId="2" borderId="5" xfId="0" applyFont="1" applyFill="1" applyBorder="1" applyAlignment="1" applyProtection="1">
      <alignment horizontal="left"/>
    </xf>
    <xf numFmtId="0" fontId="8" fillId="2" borderId="0" xfId="0" applyFont="1" applyFill="1" applyBorder="1" applyAlignment="1" applyProtection="1">
      <alignment horizontal="left"/>
    </xf>
    <xf numFmtId="0" fontId="8" fillId="2" borderId="6" xfId="0" applyFont="1" applyFill="1" applyBorder="1" applyAlignment="1" applyProtection="1">
      <alignment horizontal="left"/>
    </xf>
    <xf numFmtId="0" fontId="18" fillId="2" borderId="7" xfId="0" applyFont="1" applyFill="1" applyBorder="1" applyAlignment="1" applyProtection="1">
      <alignment vertical="center"/>
    </xf>
    <xf numFmtId="0" fontId="18" fillId="2" borderId="8" xfId="0" applyFont="1" applyFill="1" applyBorder="1" applyAlignment="1" applyProtection="1">
      <alignment vertical="center"/>
    </xf>
    <xf numFmtId="0" fontId="18" fillId="2" borderId="9" xfId="0" applyFont="1" applyFill="1" applyBorder="1" applyAlignment="1" applyProtection="1">
      <alignment vertical="center"/>
    </xf>
    <xf numFmtId="0" fontId="2" fillId="10" borderId="0" xfId="0" applyFont="1" applyFill="1" applyAlignment="1" applyProtection="1">
      <alignment horizontal="left" vertical="center"/>
    </xf>
    <xf numFmtId="0" fontId="86" fillId="15" borderId="0" xfId="0" applyFont="1" applyFill="1" applyBorder="1" applyAlignment="1" applyProtection="1">
      <alignment horizontal="left" vertical="center"/>
    </xf>
    <xf numFmtId="0" fontId="105" fillId="0" borderId="0" xfId="0" applyFont="1" applyAlignment="1">
      <alignment vertical="center" wrapText="1"/>
    </xf>
    <xf numFmtId="0" fontId="59" fillId="2" borderId="3"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0" fillId="2" borderId="8" xfId="0" applyFill="1" applyBorder="1" applyAlignment="1" applyProtection="1">
      <alignment horizontal="center" vertical="center"/>
    </xf>
    <xf numFmtId="44" fontId="10" fillId="2" borderId="48" xfId="1" applyFont="1" applyFill="1" applyBorder="1" applyAlignment="1" applyProtection="1">
      <alignment horizontal="center" vertical="center" wrapText="1"/>
    </xf>
    <xf numFmtId="0" fontId="0" fillId="2" borderId="0" xfId="0" applyFill="1" applyAlignment="1" applyProtection="1">
      <alignment horizontal="center" vertical="center"/>
    </xf>
    <xf numFmtId="0" fontId="2" fillId="2" borderId="0" xfId="0" applyFont="1" applyFill="1" applyBorder="1" applyAlignment="1" applyProtection="1">
      <alignment horizontal="center" vertical="top" wrapText="1"/>
    </xf>
    <xf numFmtId="0" fontId="33" fillId="2" borderId="8"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0" fillId="2" borderId="3" xfId="0" applyFill="1" applyBorder="1" applyAlignment="1" applyProtection="1">
      <alignment horizontal="center" vertical="center"/>
    </xf>
    <xf numFmtId="0" fontId="2" fillId="2" borderId="0" xfId="0" applyFont="1" applyFill="1" applyAlignment="1" applyProtection="1">
      <alignment horizontal="center" vertical="center"/>
    </xf>
    <xf numFmtId="0" fontId="0" fillId="14" borderId="2" xfId="0" applyFill="1" applyBorder="1" applyAlignment="1">
      <alignment horizontal="center" vertical="center" wrapText="1"/>
    </xf>
    <xf numFmtId="0" fontId="63" fillId="15" borderId="0" xfId="0" applyFont="1" applyFill="1" applyBorder="1" applyAlignment="1" applyProtection="1">
      <alignment horizontal="left" vertical="center"/>
    </xf>
    <xf numFmtId="0" fontId="18" fillId="15" borderId="0" xfId="0" applyFont="1" applyFill="1" applyBorder="1" applyAlignment="1" applyProtection="1">
      <alignment horizontal="center" vertical="center"/>
    </xf>
    <xf numFmtId="0" fontId="45" fillId="0" borderId="2" xfId="0" applyFont="1" applyBorder="1" applyAlignment="1" applyProtection="1">
      <alignment horizontal="center" vertical="center"/>
    </xf>
    <xf numFmtId="0" fontId="65" fillId="15" borderId="0" xfId="0" applyFont="1" applyFill="1" applyBorder="1" applyAlignment="1" applyProtection="1">
      <alignment horizontal="right" vertical="center" wrapText="1"/>
    </xf>
    <xf numFmtId="0" fontId="54" fillId="15" borderId="0" xfId="0" applyFont="1" applyFill="1" applyBorder="1" applyAlignment="1" applyProtection="1">
      <alignment horizontal="left" vertical="center" wrapText="1"/>
    </xf>
    <xf numFmtId="166" fontId="10" fillId="2" borderId="48" xfId="0" applyNumberFormat="1" applyFont="1" applyFill="1" applyBorder="1" applyAlignment="1" applyProtection="1">
      <alignment horizontal="center" vertical="center" wrapText="1"/>
    </xf>
    <xf numFmtId="0" fontId="0" fillId="0" borderId="0" xfId="0" applyFont="1" applyAlignment="1" applyProtection="1">
      <alignment horizontal="center"/>
    </xf>
    <xf numFmtId="0" fontId="0" fillId="0" borderId="0" xfId="0" applyFont="1" applyBorder="1" applyAlignment="1" applyProtection="1">
      <alignment horizontal="center"/>
    </xf>
    <xf numFmtId="0" fontId="0" fillId="0" borderId="0" xfId="0" applyFill="1" applyBorder="1" applyAlignment="1" applyProtection="1">
      <alignment horizontal="center"/>
    </xf>
    <xf numFmtId="0" fontId="21"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0" fillId="0" borderId="0" xfId="0" applyFont="1" applyFill="1" applyAlignment="1" applyProtection="1">
      <alignment horizontal="center"/>
    </xf>
    <xf numFmtId="44" fontId="42" fillId="0" borderId="2" xfId="4" applyFont="1" applyFill="1" applyBorder="1" applyAlignment="1" applyProtection="1">
      <alignment horizontal="center"/>
      <protection locked="0"/>
    </xf>
    <xf numFmtId="0" fontId="0" fillId="0" borderId="2" xfId="0" applyFont="1" applyFill="1" applyBorder="1" applyAlignment="1" applyProtection="1">
      <alignment horizontal="center"/>
      <protection locked="0"/>
    </xf>
    <xf numFmtId="0" fontId="0" fillId="0" borderId="2" xfId="0" applyFont="1" applyFill="1" applyBorder="1" applyAlignment="1" applyProtection="1">
      <alignment horizontal="center" vertical="center"/>
      <protection locked="0"/>
    </xf>
    <xf numFmtId="10" fontId="0" fillId="0" borderId="2" xfId="0" applyNumberFormat="1" applyFont="1" applyFill="1" applyBorder="1" applyAlignment="1" applyProtection="1">
      <alignment horizontal="center"/>
      <protection locked="0"/>
    </xf>
    <xf numFmtId="0" fontId="0" fillId="0" borderId="0" xfId="0" applyFont="1" applyFill="1" applyBorder="1" applyAlignment="1" applyProtection="1">
      <alignment horizontal="center"/>
    </xf>
    <xf numFmtId="0" fontId="0" fillId="0" borderId="5" xfId="0" applyFill="1" applyBorder="1" applyAlignment="1" applyProtection="1">
      <alignment horizontal="center"/>
    </xf>
    <xf numFmtId="0" fontId="21" fillId="0" borderId="2" xfId="0" applyFont="1" applyFill="1" applyBorder="1" applyAlignment="1" applyProtection="1">
      <alignment horizontal="center"/>
    </xf>
    <xf numFmtId="164" fontId="41" fillId="0" borderId="0" xfId="0" applyNumberFormat="1" applyFont="1" applyFill="1" applyBorder="1" applyAlignment="1" applyProtection="1">
      <alignment horizontal="center"/>
    </xf>
    <xf numFmtId="0" fontId="0" fillId="0" borderId="2" xfId="0" applyFont="1" applyBorder="1" applyAlignment="1" applyProtection="1">
      <alignment horizontal="center"/>
    </xf>
    <xf numFmtId="0" fontId="106" fillId="4" borderId="0" xfId="0" applyFont="1" applyFill="1" applyAlignment="1">
      <alignment horizontal="left" vertical="center"/>
    </xf>
    <xf numFmtId="0" fontId="58" fillId="18" borderId="0" xfId="0" applyFont="1" applyFill="1"/>
    <xf numFmtId="0" fontId="0" fillId="5" borderId="0" xfId="0" applyFill="1"/>
    <xf numFmtId="0" fontId="0" fillId="6" borderId="0" xfId="0" applyFill="1"/>
    <xf numFmtId="0" fontId="10" fillId="15" borderId="0" xfId="0" applyFont="1" applyFill="1" applyAlignment="1" applyProtection="1">
      <alignment horizontal="left" vertical="center"/>
    </xf>
    <xf numFmtId="0" fontId="63" fillId="15" borderId="0" xfId="0" applyFont="1" applyFill="1" applyBorder="1" applyAlignment="1" applyProtection="1">
      <alignment vertical="center" wrapText="1"/>
    </xf>
    <xf numFmtId="166" fontId="36" fillId="11" borderId="0" xfId="0" applyNumberFormat="1" applyFont="1" applyFill="1" applyAlignment="1" applyProtection="1">
      <alignment vertical="center"/>
    </xf>
    <xf numFmtId="0" fontId="1" fillId="10" borderId="0" xfId="0" applyFont="1" applyFill="1" applyAlignment="1" applyProtection="1"/>
    <xf numFmtId="0" fontId="10" fillId="10" borderId="0" xfId="0" applyFont="1" applyFill="1" applyProtection="1"/>
    <xf numFmtId="166" fontId="10" fillId="11" borderId="0" xfId="0" applyNumberFormat="1" applyFont="1" applyFill="1" applyAlignment="1" applyProtection="1">
      <alignment vertical="center"/>
    </xf>
    <xf numFmtId="0" fontId="10" fillId="11" borderId="0" xfId="0" applyFont="1" applyFill="1" applyBorder="1" applyAlignment="1" applyProtection="1">
      <alignment vertical="center"/>
      <protection locked="0"/>
    </xf>
    <xf numFmtId="0" fontId="18" fillId="11" borderId="0" xfId="0" applyFont="1" applyFill="1" applyBorder="1" applyAlignment="1" applyProtection="1">
      <alignment vertical="center"/>
      <protection locked="0"/>
    </xf>
    <xf numFmtId="0" fontId="10" fillId="11" borderId="0" xfId="0" applyFont="1" applyFill="1" applyAlignment="1" applyProtection="1">
      <alignment horizontal="left" vertical="center"/>
    </xf>
    <xf numFmtId="0" fontId="18" fillId="12" borderId="16" xfId="0" applyFont="1" applyFill="1" applyBorder="1" applyAlignment="1" applyProtection="1">
      <alignment horizontal="center" vertical="center"/>
      <protection locked="0"/>
    </xf>
    <xf numFmtId="0" fontId="0" fillId="15" borderId="0" xfId="0" applyFill="1" applyBorder="1" applyProtection="1"/>
    <xf numFmtId="0" fontId="34" fillId="11" borderId="0" xfId="0" applyFont="1" applyFill="1" applyBorder="1" applyProtection="1"/>
    <xf numFmtId="0" fontId="10" fillId="15" borderId="0" xfId="0" applyFont="1" applyFill="1" applyAlignment="1" applyProtection="1">
      <alignment horizontal="left" vertical="center"/>
    </xf>
    <xf numFmtId="0" fontId="0" fillId="6" borderId="16" xfId="0" applyFill="1" applyBorder="1" applyProtection="1">
      <protection locked="0"/>
    </xf>
    <xf numFmtId="0" fontId="18" fillId="15" borderId="0" xfId="0" applyFont="1" applyFill="1" applyBorder="1" applyAlignment="1" applyProtection="1">
      <alignment horizontal="center" vertical="center"/>
    </xf>
    <xf numFmtId="0" fontId="63" fillId="15" borderId="0" xfId="0" applyFont="1" applyFill="1" applyBorder="1" applyAlignment="1" applyProtection="1">
      <alignment horizontal="left" vertical="center"/>
    </xf>
    <xf numFmtId="0" fontId="109" fillId="15" borderId="0" xfId="0" applyFont="1" applyFill="1" applyAlignment="1" applyProtection="1">
      <alignment horizontal="left"/>
    </xf>
    <xf numFmtId="0" fontId="110" fillId="4" borderId="0" xfId="0" applyFont="1" applyFill="1" applyAlignment="1" applyProtection="1">
      <alignment horizontal="left" vertical="center"/>
    </xf>
    <xf numFmtId="0" fontId="10" fillId="10" borderId="0" xfId="0" applyFont="1" applyFill="1" applyAlignment="1" applyProtection="1">
      <alignment horizontal="left" vertical="top" wrapText="1"/>
    </xf>
    <xf numFmtId="0" fontId="10" fillId="10" borderId="0" xfId="0" applyFont="1" applyFill="1" applyAlignment="1" applyProtection="1">
      <alignment horizontal="center" vertical="center"/>
    </xf>
    <xf numFmtId="164" fontId="101" fillId="4" borderId="0" xfId="0" applyNumberFormat="1" applyFont="1" applyFill="1" applyBorder="1" applyAlignment="1" applyProtection="1">
      <alignment horizontal="center" vertical="center"/>
    </xf>
    <xf numFmtId="0" fontId="101" fillId="4" borderId="0" xfId="0" applyFont="1" applyFill="1" applyBorder="1" applyAlignment="1" applyProtection="1">
      <alignment horizontal="center" vertical="center"/>
    </xf>
    <xf numFmtId="0" fontId="83" fillId="5" borderId="0" xfId="0" applyFont="1" applyFill="1" applyAlignment="1" applyProtection="1">
      <alignment horizontal="center" vertical="top"/>
    </xf>
    <xf numFmtId="0" fontId="59" fillId="10" borderId="0" xfId="0" applyFont="1" applyFill="1" applyBorder="1" applyAlignment="1" applyProtection="1">
      <alignment horizontal="right" vertical="center" wrapText="1"/>
    </xf>
    <xf numFmtId="164" fontId="99" fillId="4" borderId="19" xfId="0" applyNumberFormat="1" applyFont="1" applyFill="1" applyBorder="1" applyAlignment="1" applyProtection="1">
      <alignment horizontal="center" vertical="center"/>
    </xf>
    <xf numFmtId="0" fontId="56" fillId="11" borderId="0" xfId="0" quotePrefix="1" applyFont="1" applyFill="1" applyAlignment="1" applyProtection="1">
      <alignment horizontal="center" vertical="center"/>
    </xf>
    <xf numFmtId="0" fontId="10" fillId="15" borderId="0" xfId="0" applyFont="1" applyFill="1" applyAlignment="1" applyProtection="1">
      <alignment horizontal="left" vertical="center"/>
    </xf>
    <xf numFmtId="0" fontId="0" fillId="0" borderId="2" xfId="0" quotePrefix="1" applyFont="1" applyFill="1" applyBorder="1" applyAlignment="1" applyProtection="1">
      <alignment horizontal="center"/>
      <protection locked="0"/>
    </xf>
    <xf numFmtId="0" fontId="106" fillId="11" borderId="0" xfId="0" applyFont="1" applyFill="1" applyAlignment="1" applyProtection="1">
      <alignment horizontal="left" vertical="center"/>
    </xf>
    <xf numFmtId="0" fontId="0" fillId="10" borderId="4" xfId="0" applyFill="1" applyBorder="1"/>
    <xf numFmtId="0" fontId="0" fillId="10" borderId="6" xfId="0" applyFill="1" applyBorder="1"/>
    <xf numFmtId="0" fontId="21" fillId="10" borderId="6" xfId="0" applyFont="1" applyFill="1" applyBorder="1"/>
    <xf numFmtId="0" fontId="0" fillId="10" borderId="9" xfId="0" applyFill="1" applyBorder="1"/>
    <xf numFmtId="0" fontId="46" fillId="21" borderId="0" xfId="0" applyFont="1" applyFill="1" applyProtection="1"/>
    <xf numFmtId="0" fontId="111" fillId="21" borderId="0" xfId="0" applyFont="1" applyFill="1"/>
    <xf numFmtId="0" fontId="0" fillId="21" borderId="0" xfId="0" applyFill="1"/>
    <xf numFmtId="0" fontId="0" fillId="10" borderId="0" xfId="0" applyFill="1" applyBorder="1"/>
    <xf numFmtId="0" fontId="0" fillId="10" borderId="0" xfId="0" applyFill="1" applyBorder="1" applyAlignment="1">
      <alignment horizontal="center"/>
    </xf>
    <xf numFmtId="0" fontId="0" fillId="10" borderId="0" xfId="0" applyFill="1" applyBorder="1" applyAlignment="1">
      <alignment wrapText="1"/>
    </xf>
    <xf numFmtId="0" fontId="21" fillId="10" borderId="0" xfId="0" applyFont="1" applyFill="1" applyBorder="1"/>
    <xf numFmtId="0" fontId="0" fillId="20" borderId="0" xfId="0" applyFill="1" applyBorder="1"/>
    <xf numFmtId="0" fontId="41" fillId="10" borderId="0" xfId="0" applyFont="1" applyFill="1" applyBorder="1"/>
    <xf numFmtId="164" fontId="41" fillId="10" borderId="0" xfId="0" applyNumberFormat="1" applyFont="1" applyFill="1" applyBorder="1"/>
    <xf numFmtId="0" fontId="114" fillId="10" borderId="0" xfId="0" applyFont="1" applyFill="1" applyBorder="1" applyAlignment="1">
      <alignment vertical="top" wrapText="1"/>
    </xf>
    <xf numFmtId="0" fontId="0" fillId="10" borderId="17" xfId="0" applyFill="1" applyBorder="1"/>
    <xf numFmtId="0" fontId="0" fillId="10" borderId="18" xfId="0" applyFill="1" applyBorder="1"/>
    <xf numFmtId="0" fontId="0" fillId="10" borderId="23" xfId="0" applyFill="1" applyBorder="1"/>
    <xf numFmtId="0" fontId="112" fillId="10" borderId="20" xfId="0" applyFont="1" applyFill="1" applyBorder="1"/>
    <xf numFmtId="0" fontId="0" fillId="10" borderId="22" xfId="0" applyFill="1" applyBorder="1"/>
    <xf numFmtId="0" fontId="0" fillId="10" borderId="20" xfId="0" applyFill="1" applyBorder="1"/>
    <xf numFmtId="0" fontId="21" fillId="10" borderId="22" xfId="0" applyFont="1" applyFill="1" applyBorder="1"/>
    <xf numFmtId="0" fontId="0" fillId="10" borderId="21" xfId="0" applyFill="1" applyBorder="1"/>
    <xf numFmtId="0" fontId="0" fillId="10" borderId="19" xfId="0" applyFill="1" applyBorder="1"/>
    <xf numFmtId="0" fontId="0" fillId="10" borderId="24" xfId="0" applyFill="1" applyBorder="1"/>
    <xf numFmtId="0" fontId="115" fillId="2" borderId="0" xfId="0" applyFont="1" applyFill="1" applyAlignment="1" applyProtection="1">
      <alignment vertical="center" wrapText="1"/>
    </xf>
    <xf numFmtId="0" fontId="63" fillId="15" borderId="0" xfId="0" applyFont="1" applyFill="1" applyBorder="1" applyAlignment="1" applyProtection="1">
      <alignment horizontal="left" vertical="center" wrapText="1"/>
    </xf>
    <xf numFmtId="9" fontId="65" fillId="6" borderId="0" xfId="7" applyFont="1" applyFill="1" applyBorder="1" applyAlignment="1" applyProtection="1">
      <alignment horizontal="center" vertical="center"/>
      <protection locked="0"/>
    </xf>
    <xf numFmtId="164" fontId="65" fillId="6" borderId="0" xfId="0" applyNumberFormat="1" applyFont="1" applyFill="1" applyBorder="1" applyAlignment="1" applyProtection="1">
      <alignment horizontal="center" vertical="center"/>
      <protection locked="0"/>
    </xf>
    <xf numFmtId="0" fontId="63" fillId="15" borderId="0" xfId="0" applyFont="1" applyFill="1" applyBorder="1" applyAlignment="1" applyProtection="1">
      <alignment horizontal="right" vertical="center"/>
    </xf>
    <xf numFmtId="165" fontId="65" fillId="6" borderId="0" xfId="0" applyNumberFormat="1"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63" fillId="15" borderId="0" xfId="0" applyFont="1" applyFill="1" applyBorder="1" applyAlignment="1" applyProtection="1">
      <alignment horizontal="left" vertical="center"/>
    </xf>
    <xf numFmtId="0" fontId="65" fillId="6" borderId="0" xfId="0" applyFont="1" applyFill="1" applyBorder="1" applyAlignment="1" applyProtection="1">
      <alignment horizontal="left" vertical="center"/>
      <protection locked="0"/>
    </xf>
    <xf numFmtId="0" fontId="44" fillId="6" borderId="0" xfId="2"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4" fillId="5" borderId="0" xfId="0" applyFont="1" applyFill="1" applyBorder="1" applyAlignment="1" applyProtection="1">
      <alignment horizontal="left" vertical="center" wrapText="1"/>
    </xf>
    <xf numFmtId="0" fontId="55" fillId="19" borderId="0" xfId="0"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10" fillId="15" borderId="0" xfId="0" applyFont="1" applyFill="1" applyBorder="1" applyAlignment="1" applyProtection="1">
      <alignment horizontal="right" vertical="center"/>
    </xf>
    <xf numFmtId="0" fontId="67" fillId="14" borderId="0"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vertical="center"/>
      <protection locked="0"/>
    </xf>
    <xf numFmtId="0" fontId="65" fillId="6" borderId="32" xfId="0" applyFont="1" applyFill="1" applyBorder="1" applyAlignment="1" applyProtection="1">
      <alignment horizontal="center" vertical="center"/>
      <protection locked="0"/>
    </xf>
    <xf numFmtId="0" fontId="65" fillId="6" borderId="33" xfId="0" applyFont="1" applyFill="1" applyBorder="1" applyAlignment="1" applyProtection="1">
      <alignment horizontal="center" vertical="center"/>
      <protection locked="0"/>
    </xf>
    <xf numFmtId="0" fontId="65" fillId="6" borderId="34" xfId="0" applyFont="1" applyFill="1" applyBorder="1" applyAlignment="1" applyProtection="1">
      <alignment horizontal="center" vertical="center"/>
      <protection locked="0"/>
    </xf>
    <xf numFmtId="0" fontId="63" fillId="15" borderId="0" xfId="0" applyFont="1" applyFill="1" applyBorder="1" applyAlignment="1" applyProtection="1">
      <alignment horizontal="center" vertical="center"/>
    </xf>
    <xf numFmtId="14" fontId="65" fillId="6" borderId="32" xfId="0" applyNumberFormat="1" applyFont="1" applyFill="1" applyBorder="1" applyAlignment="1" applyProtection="1">
      <alignment horizontal="center" vertical="center"/>
      <protection locked="0"/>
    </xf>
    <xf numFmtId="0" fontId="95"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center" vertical="center"/>
    </xf>
    <xf numFmtId="167" fontId="65" fillId="6" borderId="0" xfId="0" applyNumberFormat="1" applyFont="1" applyFill="1" applyBorder="1" applyAlignment="1" applyProtection="1">
      <alignment horizontal="left" vertical="center"/>
      <protection locked="0"/>
    </xf>
    <xf numFmtId="0" fontId="10" fillId="15" borderId="0" xfId="0" applyFont="1" applyFill="1" applyBorder="1" applyAlignment="1" applyProtection="1">
      <alignment horizontal="left" vertical="center"/>
    </xf>
    <xf numFmtId="0" fontId="10" fillId="15" borderId="0" xfId="0" applyFont="1" applyFill="1" applyBorder="1" applyAlignment="1" applyProtection="1">
      <alignment horizontal="left" vertical="center" wrapText="1"/>
    </xf>
    <xf numFmtId="0" fontId="65" fillId="6" borderId="0" xfId="0" applyFont="1" applyFill="1" applyBorder="1" applyAlignment="1" applyProtection="1">
      <alignment horizontal="center" vertical="center" wrapText="1"/>
      <protection locked="0"/>
    </xf>
    <xf numFmtId="0" fontId="0" fillId="6" borderId="2" xfId="0" applyFill="1" applyBorder="1" applyAlignment="1" applyProtection="1">
      <alignment horizontal="center" vertical="center"/>
      <protection locked="0"/>
    </xf>
    <xf numFmtId="44" fontId="0" fillId="6" borderId="14" xfId="5" applyFont="1" applyFill="1" applyBorder="1" applyAlignment="1" applyProtection="1">
      <alignment vertical="center"/>
      <protection locked="0"/>
    </xf>
    <xf numFmtId="44" fontId="0" fillId="6" borderId="13" xfId="5" applyFont="1" applyFill="1" applyBorder="1" applyAlignment="1" applyProtection="1">
      <alignment vertical="center"/>
      <protection locked="0"/>
    </xf>
    <xf numFmtId="44" fontId="0" fillId="6" borderId="15" xfId="5" applyFont="1" applyFill="1" applyBorder="1" applyAlignment="1" applyProtection="1">
      <alignment vertical="center"/>
      <protection locked="0"/>
    </xf>
    <xf numFmtId="0" fontId="21" fillId="10" borderId="0" xfId="0" applyFont="1" applyFill="1" applyBorder="1" applyAlignment="1">
      <alignment horizontal="center"/>
    </xf>
    <xf numFmtId="0" fontId="0" fillId="10" borderId="0" xfId="0" applyFill="1" applyBorder="1" applyAlignment="1">
      <alignment horizontal="center"/>
    </xf>
    <xf numFmtId="0" fontId="2" fillId="10" borderId="0" xfId="0" applyFont="1" applyFill="1" applyBorder="1" applyAlignment="1">
      <alignment horizontal="center"/>
    </xf>
    <xf numFmtId="0" fontId="0" fillId="10" borderId="22" xfId="0" applyFill="1" applyBorder="1" applyAlignment="1">
      <alignment horizontal="center"/>
    </xf>
    <xf numFmtId="0" fontId="21" fillId="10" borderId="0" xfId="0" applyFont="1" applyFill="1" applyBorder="1" applyAlignment="1">
      <alignment horizontal="left" vertical="center" wrapText="1"/>
    </xf>
    <xf numFmtId="164" fontId="41" fillId="10" borderId="14" xfId="0" applyNumberFormat="1" applyFont="1" applyFill="1" applyBorder="1" applyAlignment="1">
      <alignment horizontal="center" vertical="center"/>
    </xf>
    <xf numFmtId="164" fontId="41" fillId="10" borderId="13" xfId="0" applyNumberFormat="1" applyFont="1" applyFill="1" applyBorder="1" applyAlignment="1">
      <alignment horizontal="center" vertical="center"/>
    </xf>
    <xf numFmtId="164" fontId="41" fillId="10" borderId="15" xfId="0" applyNumberFormat="1" applyFont="1" applyFill="1" applyBorder="1" applyAlignment="1">
      <alignment horizontal="center" vertical="center"/>
    </xf>
    <xf numFmtId="164" fontId="41" fillId="10" borderId="0" xfId="0" applyNumberFormat="1" applyFont="1" applyFill="1" applyBorder="1" applyAlignment="1">
      <alignment horizontal="center"/>
    </xf>
    <xf numFmtId="164" fontId="21" fillId="10" borderId="0" xfId="0" applyNumberFormat="1" applyFont="1" applyFill="1" applyBorder="1" applyAlignment="1">
      <alignment horizontal="left" vertical="center" wrapText="1"/>
    </xf>
    <xf numFmtId="0" fontId="114" fillId="10" borderId="0" xfId="0" applyFont="1" applyFill="1" applyBorder="1" applyAlignment="1">
      <alignment horizontal="left" vertical="top" wrapText="1"/>
    </xf>
    <xf numFmtId="0" fontId="114" fillId="10" borderId="45" xfId="0" applyFont="1" applyFill="1" applyBorder="1" applyAlignment="1">
      <alignment horizontal="left" vertical="top" wrapText="1"/>
    </xf>
    <xf numFmtId="0" fontId="81" fillId="4" borderId="0" xfId="0" applyFont="1" applyFill="1" applyAlignment="1" applyProtection="1">
      <alignment horizontal="left" vertical="center" wrapText="1"/>
    </xf>
    <xf numFmtId="0" fontId="10" fillId="15" borderId="0" xfId="0" applyFont="1" applyFill="1" applyAlignment="1" applyProtection="1">
      <alignment horizontal="left" vertical="center"/>
    </xf>
    <xf numFmtId="0" fontId="56" fillId="10" borderId="0" xfId="0" applyFont="1" applyFill="1" applyAlignment="1" applyProtection="1">
      <alignment horizontal="left" vertical="center" wrapText="1"/>
    </xf>
    <xf numFmtId="0" fontId="56" fillId="10" borderId="0" xfId="0" applyFont="1" applyFill="1" applyAlignment="1" applyProtection="1">
      <alignment horizontal="left" vertical="top" wrapText="1"/>
    </xf>
    <xf numFmtId="0" fontId="81" fillId="4" borderId="18" xfId="0" applyFont="1" applyFill="1" applyBorder="1" applyAlignment="1" applyProtection="1">
      <alignment horizontal="left" vertical="top" wrapText="1"/>
    </xf>
    <xf numFmtId="0" fontId="81" fillId="4" borderId="0" xfId="0" applyFont="1" applyFill="1" applyBorder="1" applyAlignment="1" applyProtection="1">
      <alignment horizontal="left" vertical="top" wrapText="1"/>
    </xf>
    <xf numFmtId="0" fontId="67" fillId="5" borderId="25" xfId="0" applyFont="1" applyFill="1" applyBorder="1" applyAlignment="1" applyProtection="1">
      <alignment horizontal="center" vertical="center"/>
    </xf>
    <xf numFmtId="0" fontId="67" fillId="5" borderId="26" xfId="0" applyFont="1" applyFill="1" applyBorder="1" applyAlignment="1" applyProtection="1">
      <alignment horizontal="center" vertical="center"/>
    </xf>
    <xf numFmtId="0" fontId="67" fillId="5" borderId="31" xfId="0" applyFont="1" applyFill="1" applyBorder="1" applyAlignment="1" applyProtection="1">
      <alignment horizontal="center" vertical="center"/>
    </xf>
    <xf numFmtId="0" fontId="65" fillId="10" borderId="16" xfId="0" applyFont="1" applyFill="1" applyBorder="1" applyAlignment="1" applyProtection="1">
      <alignment horizontal="center" vertical="center" wrapText="1"/>
    </xf>
    <xf numFmtId="0" fontId="94" fillId="10" borderId="16" xfId="0" applyFont="1" applyFill="1" applyBorder="1" applyAlignment="1" applyProtection="1">
      <alignment horizontal="center" vertical="center" wrapText="1"/>
    </xf>
    <xf numFmtId="0" fontId="94" fillId="10" borderId="35" xfId="0" applyFont="1" applyFill="1" applyBorder="1" applyAlignment="1" applyProtection="1">
      <alignment horizontal="center" vertical="center" wrapText="1"/>
    </xf>
    <xf numFmtId="0" fontId="50" fillId="10" borderId="20" xfId="0" applyFont="1" applyFill="1" applyBorder="1" applyAlignment="1" applyProtection="1">
      <alignment horizontal="center" vertical="center" wrapText="1"/>
    </xf>
    <xf numFmtId="0" fontId="50" fillId="10" borderId="0" xfId="0" applyFont="1" applyFill="1" applyBorder="1" applyAlignment="1" applyProtection="1">
      <alignment horizontal="center" vertical="center" wrapText="1"/>
    </xf>
    <xf numFmtId="0" fontId="50" fillId="10" borderId="22" xfId="0" applyFont="1" applyFill="1" applyBorder="1" applyAlignment="1" applyProtection="1">
      <alignment horizontal="center" vertical="center" wrapText="1"/>
    </xf>
    <xf numFmtId="0" fontId="50" fillId="10" borderId="21" xfId="0" applyFont="1" applyFill="1" applyBorder="1" applyAlignment="1" applyProtection="1">
      <alignment horizontal="center" vertical="center" wrapText="1"/>
    </xf>
    <xf numFmtId="0" fontId="50" fillId="10" borderId="19" xfId="0" applyFont="1" applyFill="1" applyBorder="1" applyAlignment="1" applyProtection="1">
      <alignment horizontal="center" vertical="center" wrapText="1"/>
    </xf>
    <xf numFmtId="0" fontId="50" fillId="10" borderId="24" xfId="0" applyFont="1" applyFill="1" applyBorder="1" applyAlignment="1" applyProtection="1">
      <alignment horizontal="center" vertical="center" wrapText="1"/>
    </xf>
    <xf numFmtId="0" fontId="9" fillId="4" borderId="37" xfId="0" applyFont="1" applyFill="1" applyBorder="1" applyAlignment="1" applyProtection="1">
      <alignment horizontal="left" vertical="center"/>
    </xf>
    <xf numFmtId="0" fontId="0" fillId="0" borderId="3" xfId="0" applyBorder="1" applyAlignment="1" applyProtection="1">
      <alignment horizontal="left" vertical="center"/>
    </xf>
    <xf numFmtId="0" fontId="0" fillId="0" borderId="39" xfId="0" applyBorder="1" applyAlignment="1" applyProtection="1">
      <alignment horizontal="left" vertical="center"/>
    </xf>
    <xf numFmtId="0" fontId="0" fillId="0" borderId="36" xfId="0" applyBorder="1" applyAlignment="1" applyProtection="1">
      <alignment horizontal="left" vertical="center"/>
    </xf>
    <xf numFmtId="0" fontId="0" fillId="0" borderId="8" xfId="0" applyBorder="1" applyAlignment="1" applyProtection="1">
      <alignment horizontal="left" vertical="center"/>
    </xf>
    <xf numFmtId="0" fontId="0" fillId="0" borderId="38" xfId="0" applyBorder="1" applyAlignment="1" applyProtection="1">
      <alignment horizontal="left" vertical="center"/>
    </xf>
    <xf numFmtId="0" fontId="9" fillId="4" borderId="37" xfId="0" applyFont="1" applyFill="1"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39" xfId="0" applyBorder="1" applyAlignment="1" applyProtection="1">
      <alignment horizontal="left" vertical="center"/>
      <protection locked="0"/>
    </xf>
    <xf numFmtId="0" fontId="0" fillId="0" borderId="36"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38" xfId="0" applyBorder="1" applyAlignment="1" applyProtection="1">
      <alignment horizontal="left" vertical="center"/>
      <protection locked="0"/>
    </xf>
    <xf numFmtId="164" fontId="65" fillId="6" borderId="17" xfId="0" applyNumberFormat="1" applyFont="1" applyFill="1" applyBorder="1" applyAlignment="1" applyProtection="1">
      <alignment horizontal="center" vertical="center" wrapText="1"/>
      <protection locked="0"/>
    </xf>
    <xf numFmtId="164" fontId="65" fillId="6" borderId="18" xfId="0" applyNumberFormat="1" applyFont="1" applyFill="1" applyBorder="1" applyAlignment="1" applyProtection="1">
      <alignment horizontal="center" vertical="center" wrapText="1"/>
      <protection locked="0"/>
    </xf>
    <xf numFmtId="164" fontId="65" fillId="6" borderId="21" xfId="0" applyNumberFormat="1" applyFont="1" applyFill="1" applyBorder="1" applyAlignment="1" applyProtection="1">
      <alignment horizontal="center" vertical="center" wrapText="1"/>
      <protection locked="0"/>
    </xf>
    <xf numFmtId="164" fontId="65" fillId="6" borderId="19" xfId="0" applyNumberFormat="1" applyFont="1" applyFill="1" applyBorder="1" applyAlignment="1" applyProtection="1">
      <alignment horizontal="center" vertical="center" wrapText="1"/>
      <protection locked="0"/>
    </xf>
    <xf numFmtId="2" fontId="48" fillId="10" borderId="25" xfId="0" applyNumberFormat="1" applyFont="1" applyFill="1" applyBorder="1" applyAlignment="1" applyProtection="1">
      <alignment horizontal="center" vertical="center"/>
    </xf>
    <xf numFmtId="2" fontId="48" fillId="10" borderId="26" xfId="0" applyNumberFormat="1" applyFont="1" applyFill="1" applyBorder="1" applyAlignment="1" applyProtection="1">
      <alignment horizontal="center" vertical="center"/>
    </xf>
    <xf numFmtId="2" fontId="48" fillId="10" borderId="31" xfId="0" applyNumberFormat="1" applyFont="1" applyFill="1" applyBorder="1" applyAlignment="1" applyProtection="1">
      <alignment horizontal="center" vertical="center"/>
    </xf>
    <xf numFmtId="0" fontId="56" fillId="11" borderId="0" xfId="0" quotePrefix="1" applyFont="1" applyFill="1" applyAlignment="1" applyProtection="1">
      <alignment horizontal="center" vertical="center"/>
    </xf>
    <xf numFmtId="0" fontId="63" fillId="10" borderId="0" xfId="0" applyFont="1" applyFill="1" applyBorder="1" applyAlignment="1" applyProtection="1">
      <alignment horizontal="left" vertical="center" wrapText="1"/>
    </xf>
    <xf numFmtId="168" fontId="59" fillId="6" borderId="0" xfId="0" applyNumberFormat="1" applyFont="1" applyFill="1" applyBorder="1" applyAlignment="1" applyProtection="1">
      <alignment horizontal="center" vertical="center"/>
      <protection locked="0"/>
    </xf>
    <xf numFmtId="0" fontId="67" fillId="5" borderId="0" xfId="0" applyFont="1" applyFill="1" applyAlignment="1" applyProtection="1">
      <alignment horizontal="center" vertical="center"/>
    </xf>
    <xf numFmtId="164" fontId="104" fillId="5" borderId="0" xfId="0" applyNumberFormat="1" applyFont="1" applyFill="1" applyAlignment="1" applyProtection="1">
      <alignment horizontal="center" vertical="center"/>
    </xf>
    <xf numFmtId="0" fontId="63" fillId="11" borderId="0" xfId="0" applyFont="1" applyFill="1" applyAlignment="1" applyProtection="1">
      <alignment horizontal="center"/>
    </xf>
    <xf numFmtId="0" fontId="63" fillId="10" borderId="0" xfId="0" applyFont="1" applyFill="1" applyAlignment="1" applyProtection="1">
      <alignment horizontal="center"/>
    </xf>
    <xf numFmtId="164" fontId="48" fillId="10" borderId="25" xfId="0" quotePrefix="1" applyNumberFormat="1" applyFont="1" applyFill="1" applyBorder="1" applyAlignment="1" applyProtection="1">
      <alignment horizontal="center" vertical="center"/>
    </xf>
    <xf numFmtId="164" fontId="48" fillId="10" borderId="26" xfId="0" quotePrefix="1" applyNumberFormat="1" applyFont="1" applyFill="1" applyBorder="1" applyAlignment="1" applyProtection="1">
      <alignment horizontal="center" vertical="center"/>
    </xf>
    <xf numFmtId="164" fontId="48" fillId="10" borderId="31" xfId="0" quotePrefix="1" applyNumberFormat="1" applyFont="1" applyFill="1" applyBorder="1" applyAlignment="1" applyProtection="1">
      <alignment horizontal="center" vertical="center"/>
    </xf>
    <xf numFmtId="0" fontId="18" fillId="10" borderId="8" xfId="0" applyFont="1" applyFill="1" applyBorder="1" applyAlignment="1" applyProtection="1">
      <alignment horizontal="center" vertical="center" wrapText="1"/>
    </xf>
    <xf numFmtId="49" fontId="59" fillId="6" borderId="25" xfId="0" applyNumberFormat="1" applyFont="1" applyFill="1" applyBorder="1" applyAlignment="1" applyProtection="1">
      <alignment horizontal="center" vertical="center"/>
      <protection locked="0"/>
    </xf>
    <xf numFmtId="49" fontId="59" fillId="6" borderId="31" xfId="0" applyNumberFormat="1" applyFont="1" applyFill="1" applyBorder="1" applyAlignment="1" applyProtection="1">
      <alignment horizontal="center" vertical="center"/>
      <protection locked="0"/>
    </xf>
    <xf numFmtId="0" fontId="18" fillId="10" borderId="0" xfId="0" applyFont="1" applyFill="1" applyBorder="1" applyAlignment="1" applyProtection="1">
      <alignment horizontal="left" vertical="top" wrapText="1"/>
    </xf>
    <xf numFmtId="0" fontId="44" fillId="10" borderId="0" xfId="2" applyFill="1" applyBorder="1" applyAlignment="1" applyProtection="1">
      <alignment horizontal="left" wrapText="1"/>
    </xf>
    <xf numFmtId="0" fontId="83" fillId="5" borderId="0" xfId="0" applyFont="1" applyFill="1" applyAlignment="1" applyProtection="1">
      <alignment horizontal="center" vertical="top"/>
    </xf>
    <xf numFmtId="0" fontId="59" fillId="10" borderId="0" xfId="0" applyFont="1" applyFill="1" applyBorder="1" applyAlignment="1" applyProtection="1">
      <alignment horizontal="right" vertical="center" wrapText="1"/>
    </xf>
    <xf numFmtId="49" fontId="59" fillId="6" borderId="26" xfId="0" applyNumberFormat="1" applyFont="1" applyFill="1" applyBorder="1" applyAlignment="1" applyProtection="1">
      <alignment horizontal="center" vertical="center"/>
      <protection locked="0"/>
    </xf>
    <xf numFmtId="0" fontId="59" fillId="10" borderId="0" xfId="0" applyFont="1" applyFill="1" applyAlignment="1" applyProtection="1">
      <alignment horizontal="right" vertical="center"/>
    </xf>
    <xf numFmtId="164" fontId="99" fillId="4" borderId="19" xfId="0" applyNumberFormat="1" applyFont="1" applyFill="1" applyBorder="1" applyAlignment="1" applyProtection="1">
      <alignment horizontal="center" vertical="center"/>
    </xf>
    <xf numFmtId="0" fontId="2" fillId="4" borderId="19" xfId="0" applyFont="1" applyFill="1" applyBorder="1" applyAlignment="1" applyProtection="1">
      <alignment horizontal="left" vertical="center"/>
    </xf>
    <xf numFmtId="164" fontId="2" fillId="4" borderId="19" xfId="0" applyNumberFormat="1" applyFont="1" applyFill="1" applyBorder="1" applyAlignment="1" applyProtection="1">
      <alignment horizontal="center" vertical="center" wrapText="1"/>
    </xf>
    <xf numFmtId="0" fontId="18" fillId="16" borderId="32" xfId="0" applyNumberFormat="1" applyFont="1" applyFill="1" applyBorder="1" applyAlignment="1" applyProtection="1">
      <alignment horizontal="left" vertical="center"/>
    </xf>
    <xf numFmtId="0" fontId="18" fillId="16" borderId="33" xfId="0" applyNumberFormat="1" applyFont="1" applyFill="1" applyBorder="1" applyAlignment="1" applyProtection="1">
      <alignment horizontal="left" vertical="center"/>
    </xf>
    <xf numFmtId="0" fontId="18" fillId="16" borderId="34" xfId="0" applyNumberFormat="1" applyFont="1" applyFill="1" applyBorder="1" applyAlignment="1" applyProtection="1">
      <alignment horizontal="left" vertical="center"/>
    </xf>
    <xf numFmtId="167" fontId="18" fillId="16" borderId="32" xfId="0" applyNumberFormat="1" applyFont="1" applyFill="1" applyBorder="1" applyAlignment="1" applyProtection="1">
      <alignment horizontal="left" vertical="center"/>
    </xf>
    <xf numFmtId="167" fontId="18" fillId="16" borderId="33" xfId="0" applyNumberFormat="1" applyFont="1" applyFill="1" applyBorder="1" applyAlignment="1" applyProtection="1">
      <alignment horizontal="left" vertical="center"/>
    </xf>
    <xf numFmtId="167" fontId="18" fillId="16" borderId="34" xfId="0" applyNumberFormat="1" applyFont="1" applyFill="1" applyBorder="1" applyAlignment="1" applyProtection="1">
      <alignment horizontal="left" vertical="center"/>
    </xf>
    <xf numFmtId="0" fontId="67" fillId="14" borderId="0" xfId="0" applyFont="1" applyFill="1" applyAlignment="1" applyProtection="1">
      <alignment horizontal="center" vertical="center"/>
    </xf>
    <xf numFmtId="0" fontId="18" fillId="16" borderId="32" xfId="0" applyNumberFormat="1" applyFont="1" applyFill="1" applyBorder="1" applyAlignment="1" applyProtection="1">
      <alignment horizontal="center" vertical="center"/>
    </xf>
    <xf numFmtId="0" fontId="18" fillId="16" borderId="33" xfId="0" applyNumberFormat="1" applyFont="1" applyFill="1" applyBorder="1" applyAlignment="1" applyProtection="1">
      <alignment horizontal="center" vertical="center"/>
    </xf>
    <xf numFmtId="0" fontId="18" fillId="16" borderId="34" xfId="0" applyNumberFormat="1" applyFont="1" applyFill="1" applyBorder="1" applyAlignment="1" applyProtection="1">
      <alignment horizontal="center" vertical="center"/>
    </xf>
    <xf numFmtId="0" fontId="98" fillId="4" borderId="0" xfId="0" applyFont="1" applyFill="1" applyBorder="1" applyAlignment="1" applyProtection="1">
      <alignment horizontal="left" vertical="top" wrapText="1"/>
    </xf>
    <xf numFmtId="164" fontId="65" fillId="6" borderId="23" xfId="0" applyNumberFormat="1" applyFont="1" applyFill="1" applyBorder="1" applyAlignment="1" applyProtection="1">
      <alignment horizontal="center" vertical="center" wrapText="1"/>
      <protection locked="0"/>
    </xf>
    <xf numFmtId="164" fontId="65" fillId="6" borderId="24" xfId="0" applyNumberFormat="1" applyFont="1" applyFill="1" applyBorder="1" applyAlignment="1" applyProtection="1">
      <alignment horizontal="center" vertical="center" wrapText="1"/>
      <protection locked="0"/>
    </xf>
    <xf numFmtId="0" fontId="92" fillId="4" borderId="0" xfId="0" applyFont="1" applyFill="1" applyAlignment="1" applyProtection="1">
      <alignment horizontal="left" vertical="center" wrapText="1"/>
    </xf>
    <xf numFmtId="49" fontId="18" fillId="12" borderId="25" xfId="0" applyNumberFormat="1" applyFont="1" applyFill="1" applyBorder="1" applyAlignment="1" applyProtection="1">
      <alignment horizontal="center" vertical="center"/>
      <protection locked="0"/>
    </xf>
    <xf numFmtId="49" fontId="18" fillId="12" borderId="26" xfId="0" applyNumberFormat="1" applyFont="1" applyFill="1" applyBorder="1" applyAlignment="1" applyProtection="1">
      <alignment horizontal="center" vertical="center"/>
      <protection locked="0"/>
    </xf>
    <xf numFmtId="49" fontId="18" fillId="12" borderId="31" xfId="0" applyNumberFormat="1" applyFont="1" applyFill="1" applyBorder="1" applyAlignment="1" applyProtection="1">
      <alignment horizontal="center" vertical="center"/>
      <protection locked="0"/>
    </xf>
    <xf numFmtId="0" fontId="10" fillId="10" borderId="0" xfId="0" applyFont="1" applyFill="1" applyAlignment="1" applyProtection="1">
      <alignment horizontal="center" vertical="center"/>
    </xf>
    <xf numFmtId="0" fontId="18" fillId="12" borderId="25" xfId="0" applyFont="1" applyFill="1" applyBorder="1" applyAlignment="1" applyProtection="1">
      <alignment horizontal="center" vertical="center"/>
      <protection locked="0"/>
    </xf>
    <xf numFmtId="0" fontId="18" fillId="12" borderId="26" xfId="0" applyFont="1" applyFill="1" applyBorder="1" applyAlignment="1" applyProtection="1">
      <alignment horizontal="center" vertical="center"/>
      <protection locked="0"/>
    </xf>
    <xf numFmtId="0" fontId="18" fillId="12" borderId="31" xfId="0" applyFont="1" applyFill="1" applyBorder="1" applyAlignment="1" applyProtection="1">
      <alignment horizontal="center" vertical="center"/>
      <protection locked="0"/>
    </xf>
    <xf numFmtId="169" fontId="18" fillId="12" borderId="25" xfId="0" applyNumberFormat="1" applyFont="1" applyFill="1" applyBorder="1" applyAlignment="1" applyProtection="1">
      <alignment horizontal="center" vertical="center"/>
      <protection locked="0"/>
    </xf>
    <xf numFmtId="169" fontId="18" fillId="12" borderId="26" xfId="0" applyNumberFormat="1" applyFont="1" applyFill="1" applyBorder="1" applyAlignment="1" applyProtection="1">
      <alignment horizontal="center" vertical="center"/>
      <protection locked="0"/>
    </xf>
    <xf numFmtId="169" fontId="18" fillId="12" borderId="31" xfId="0" applyNumberFormat="1" applyFont="1" applyFill="1" applyBorder="1" applyAlignment="1" applyProtection="1">
      <alignment horizontal="center" vertical="center"/>
      <protection locked="0"/>
    </xf>
    <xf numFmtId="165" fontId="18" fillId="12" borderId="25" xfId="0" applyNumberFormat="1" applyFont="1" applyFill="1" applyBorder="1" applyAlignment="1" applyProtection="1">
      <alignment horizontal="center" vertical="center"/>
      <protection locked="0"/>
    </xf>
    <xf numFmtId="165" fontId="18" fillId="12" borderId="26" xfId="0" applyNumberFormat="1" applyFont="1" applyFill="1" applyBorder="1" applyAlignment="1" applyProtection="1">
      <alignment horizontal="center" vertical="center"/>
      <protection locked="0"/>
    </xf>
    <xf numFmtId="165" fontId="18" fillId="12" borderId="31" xfId="0" applyNumberFormat="1" applyFont="1" applyFill="1" applyBorder="1" applyAlignment="1" applyProtection="1">
      <alignment horizontal="center" vertical="center"/>
      <protection locked="0"/>
    </xf>
    <xf numFmtId="14" fontId="18" fillId="12" borderId="25" xfId="0" applyNumberFormat="1" applyFont="1" applyFill="1" applyBorder="1" applyAlignment="1" applyProtection="1">
      <alignment horizontal="center" vertical="center"/>
      <protection locked="0"/>
    </xf>
    <xf numFmtId="14" fontId="18" fillId="12" borderId="26" xfId="0" applyNumberFormat="1" applyFont="1" applyFill="1" applyBorder="1" applyAlignment="1" applyProtection="1">
      <alignment horizontal="center" vertical="center"/>
      <protection locked="0"/>
    </xf>
    <xf numFmtId="14" fontId="18" fillId="12" borderId="31" xfId="0" applyNumberFormat="1" applyFont="1" applyFill="1" applyBorder="1" applyAlignment="1" applyProtection="1">
      <alignment horizontal="center" vertical="center"/>
      <protection locked="0"/>
    </xf>
    <xf numFmtId="49" fontId="107" fillId="12" borderId="25" xfId="2" applyNumberFormat="1" applyFont="1" applyFill="1" applyBorder="1" applyAlignment="1" applyProtection="1">
      <alignment horizontal="center" vertical="center"/>
      <protection locked="0"/>
    </xf>
    <xf numFmtId="49" fontId="107" fillId="12" borderId="26" xfId="2" applyNumberFormat="1" applyFont="1" applyFill="1" applyBorder="1" applyAlignment="1" applyProtection="1">
      <alignment horizontal="center" vertical="center"/>
      <protection locked="0"/>
    </xf>
    <xf numFmtId="49" fontId="107" fillId="12" borderId="31" xfId="2" applyNumberFormat="1" applyFont="1" applyFill="1" applyBorder="1" applyAlignment="1" applyProtection="1">
      <alignment horizontal="center" vertical="center"/>
      <protection locked="0"/>
    </xf>
    <xf numFmtId="0" fontId="3" fillId="4" borderId="0" xfId="3" applyFill="1" applyBorder="1" applyAlignment="1" applyProtection="1">
      <alignment horizontal="left" vertical="top" wrapText="1"/>
    </xf>
    <xf numFmtId="0" fontId="9" fillId="4" borderId="17" xfId="0" applyFont="1" applyFill="1" applyBorder="1" applyAlignment="1" applyProtection="1">
      <alignment horizontal="left" vertical="center"/>
    </xf>
    <xf numFmtId="0" fontId="9" fillId="4" borderId="18" xfId="0" applyFont="1" applyFill="1" applyBorder="1" applyAlignment="1" applyProtection="1">
      <alignment horizontal="left" vertical="center"/>
    </xf>
    <xf numFmtId="0" fontId="9" fillId="4" borderId="23" xfId="0" applyFont="1" applyFill="1" applyBorder="1" applyAlignment="1" applyProtection="1">
      <alignment horizontal="left" vertical="center"/>
    </xf>
    <xf numFmtId="0" fontId="9" fillId="4" borderId="36" xfId="0" applyFont="1" applyFill="1" applyBorder="1" applyAlignment="1" applyProtection="1">
      <alignment horizontal="left" vertical="center"/>
    </xf>
    <xf numFmtId="0" fontId="9" fillId="4" borderId="8" xfId="0" applyFont="1" applyFill="1" applyBorder="1" applyAlignment="1" applyProtection="1">
      <alignment horizontal="left" vertical="center"/>
    </xf>
    <xf numFmtId="0" fontId="9" fillId="4" borderId="38" xfId="0" applyFont="1" applyFill="1" applyBorder="1" applyAlignment="1" applyProtection="1">
      <alignment horizontal="left" vertical="center"/>
    </xf>
    <xf numFmtId="164" fontId="65" fillId="6" borderId="41" xfId="0" applyNumberFormat="1" applyFont="1" applyFill="1" applyBorder="1" applyAlignment="1" applyProtection="1">
      <alignment horizontal="center" vertical="center" wrapText="1"/>
      <protection locked="0"/>
    </xf>
    <xf numFmtId="164" fontId="65" fillId="6" borderId="42" xfId="0" applyNumberFormat="1" applyFont="1" applyFill="1" applyBorder="1" applyAlignment="1" applyProtection="1">
      <alignment horizontal="center" vertical="center" wrapText="1"/>
      <protection locked="0"/>
    </xf>
    <xf numFmtId="164" fontId="65" fillId="6" borderId="43" xfId="0" applyNumberFormat="1" applyFont="1" applyFill="1" applyBorder="1" applyAlignment="1" applyProtection="1">
      <alignment horizontal="center" vertical="center" wrapText="1"/>
      <protection locked="0"/>
    </xf>
    <xf numFmtId="164" fontId="65" fillId="6" borderId="44" xfId="0" applyNumberFormat="1" applyFont="1" applyFill="1" applyBorder="1" applyAlignment="1" applyProtection="1">
      <alignment horizontal="center" vertical="center" wrapText="1"/>
      <protection locked="0"/>
    </xf>
    <xf numFmtId="164" fontId="65" fillId="6" borderId="0" xfId="0" applyNumberFormat="1" applyFont="1" applyFill="1" applyBorder="1" applyAlignment="1" applyProtection="1">
      <alignment horizontal="center" vertical="center" wrapText="1"/>
      <protection locked="0"/>
    </xf>
    <xf numFmtId="164" fontId="65" fillId="6" borderId="45" xfId="0" applyNumberFormat="1" applyFont="1" applyFill="1" applyBorder="1" applyAlignment="1" applyProtection="1">
      <alignment horizontal="center" vertical="center" wrapText="1"/>
      <protection locked="0"/>
    </xf>
    <xf numFmtId="164" fontId="65" fillId="6" borderId="46" xfId="0" applyNumberFormat="1" applyFont="1" applyFill="1" applyBorder="1" applyAlignment="1" applyProtection="1">
      <alignment horizontal="center" vertical="center" wrapText="1"/>
      <protection locked="0"/>
    </xf>
    <xf numFmtId="164" fontId="65" fillId="6" borderId="40" xfId="0" applyNumberFormat="1" applyFont="1" applyFill="1" applyBorder="1" applyAlignment="1" applyProtection="1">
      <alignment horizontal="center" vertical="center" wrapText="1"/>
      <protection locked="0"/>
    </xf>
    <xf numFmtId="164" fontId="65" fillId="6" borderId="47" xfId="0" applyNumberFormat="1" applyFont="1" applyFill="1" applyBorder="1" applyAlignment="1" applyProtection="1">
      <alignment horizontal="center" vertical="center" wrapText="1"/>
      <protection locked="0"/>
    </xf>
    <xf numFmtId="164" fontId="18" fillId="6" borderId="41" xfId="1" applyNumberFormat="1" applyFont="1" applyFill="1" applyBorder="1" applyAlignment="1" applyProtection="1">
      <alignment horizontal="center" vertical="center"/>
      <protection locked="0"/>
    </xf>
    <xf numFmtId="164" fontId="18" fillId="6" borderId="42" xfId="1" applyNumberFormat="1" applyFont="1" applyFill="1" applyBorder="1" applyAlignment="1" applyProtection="1">
      <alignment horizontal="center" vertical="center"/>
      <protection locked="0"/>
    </xf>
    <xf numFmtId="164" fontId="18" fillId="6" borderId="43" xfId="1" applyNumberFormat="1" applyFont="1" applyFill="1" applyBorder="1" applyAlignment="1" applyProtection="1">
      <alignment horizontal="center" vertical="center"/>
      <protection locked="0"/>
    </xf>
    <xf numFmtId="164" fontId="18" fillId="6" borderId="46" xfId="1" applyNumberFormat="1" applyFont="1" applyFill="1" applyBorder="1" applyAlignment="1" applyProtection="1">
      <alignment horizontal="center" vertical="center"/>
      <protection locked="0"/>
    </xf>
    <xf numFmtId="164" fontId="18" fillId="6" borderId="40" xfId="1" applyNumberFormat="1" applyFont="1" applyFill="1" applyBorder="1" applyAlignment="1" applyProtection="1">
      <alignment horizontal="center" vertical="center"/>
      <protection locked="0"/>
    </xf>
    <xf numFmtId="164" fontId="18" fillId="6" borderId="47" xfId="1" applyNumberFormat="1" applyFont="1" applyFill="1" applyBorder="1" applyAlignment="1" applyProtection="1">
      <alignment horizontal="center" vertical="center"/>
      <protection locked="0"/>
    </xf>
    <xf numFmtId="164" fontId="101" fillId="4" borderId="0" xfId="0" applyNumberFormat="1" applyFont="1" applyFill="1" applyBorder="1" applyAlignment="1" applyProtection="1">
      <alignment horizontal="center" vertical="center"/>
    </xf>
    <xf numFmtId="0" fontId="101" fillId="4" borderId="0" xfId="0" applyFont="1" applyFill="1" applyBorder="1" applyAlignment="1" applyProtection="1">
      <alignment horizontal="center" vertical="center"/>
    </xf>
    <xf numFmtId="0" fontId="10" fillId="10" borderId="0" xfId="0" applyFont="1" applyFill="1" applyAlignment="1" applyProtection="1">
      <alignment horizontal="left" vertical="top" wrapText="1"/>
    </xf>
    <xf numFmtId="0" fontId="9" fillId="4" borderId="37" xfId="0" applyFont="1" applyFill="1" applyBorder="1" applyAlignment="1" applyProtection="1">
      <alignment vertical="center"/>
      <protection locked="0"/>
    </xf>
    <xf numFmtId="0" fontId="0" fillId="4" borderId="3" xfId="0" applyFill="1" applyBorder="1" applyAlignment="1" applyProtection="1">
      <alignment vertical="center"/>
      <protection locked="0"/>
    </xf>
    <xf numFmtId="0" fontId="0" fillId="4" borderId="36" xfId="0" applyFill="1" applyBorder="1" applyAlignment="1" applyProtection="1">
      <alignment vertical="center"/>
      <protection locked="0"/>
    </xf>
    <xf numFmtId="0" fontId="0" fillId="4" borderId="8" xfId="0" applyFill="1" applyBorder="1" applyAlignment="1" applyProtection="1">
      <alignment vertical="center"/>
      <protection locked="0"/>
    </xf>
    <xf numFmtId="0" fontId="0" fillId="4" borderId="3"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19" xfId="0" applyFill="1" applyBorder="1" applyAlignment="1" applyProtection="1">
      <alignment horizontal="left" vertical="center"/>
      <protection locked="0"/>
    </xf>
    <xf numFmtId="0" fontId="58" fillId="5" borderId="48" xfId="0" applyFont="1" applyFill="1" applyBorder="1" applyAlignment="1" applyProtection="1">
      <alignment horizontal="center" vertical="center"/>
    </xf>
    <xf numFmtId="0" fontId="58" fillId="5" borderId="48" xfId="0" applyFont="1" applyFill="1" applyBorder="1" applyAlignment="1" applyProtection="1">
      <alignment horizontal="center" vertical="center" wrapText="1"/>
    </xf>
    <xf numFmtId="0" fontId="13" fillId="5" borderId="0"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66" fontId="18" fillId="2" borderId="14" xfId="0" applyNumberFormat="1" applyFont="1" applyFill="1" applyBorder="1" applyAlignment="1" applyProtection="1">
      <alignment horizontal="left" vertical="center" wrapText="1"/>
    </xf>
    <xf numFmtId="166" fontId="18" fillId="2" borderId="13" xfId="0" applyNumberFormat="1" applyFont="1" applyFill="1" applyBorder="1" applyAlignment="1" applyProtection="1">
      <alignment horizontal="left" vertical="center" wrapText="1"/>
    </xf>
    <xf numFmtId="166" fontId="18" fillId="2" borderId="15" xfId="0" applyNumberFormat="1" applyFont="1" applyFill="1" applyBorder="1" applyAlignment="1" applyProtection="1">
      <alignment horizontal="left" vertical="center" wrapText="1"/>
    </xf>
    <xf numFmtId="0" fontId="59" fillId="2" borderId="5" xfId="0" applyFont="1" applyFill="1" applyBorder="1" applyAlignment="1" applyProtection="1">
      <alignment horizontal="right" vertical="center"/>
    </xf>
    <xf numFmtId="0" fontId="59" fillId="2" borderId="0" xfId="0" applyFont="1" applyFill="1" applyBorder="1" applyAlignment="1" applyProtection="1">
      <alignment horizontal="right" vertical="center"/>
    </xf>
    <xf numFmtId="44" fontId="57" fillId="2" borderId="14" xfId="0" applyNumberFormat="1" applyFont="1" applyFill="1" applyBorder="1" applyAlignment="1" applyProtection="1">
      <alignment horizontal="center" vertical="center"/>
    </xf>
    <xf numFmtId="44" fontId="57" fillId="2" borderId="15" xfId="0" applyNumberFormat="1" applyFont="1" applyFill="1" applyBorder="1" applyAlignment="1" applyProtection="1">
      <alignment horizontal="center" vertical="center"/>
    </xf>
    <xf numFmtId="166" fontId="10" fillId="2" borderId="48" xfId="0" applyNumberFormat="1" applyFont="1" applyFill="1" applyBorder="1" applyAlignment="1" applyProtection="1">
      <alignment horizontal="center" vertical="center" wrapText="1"/>
    </xf>
    <xf numFmtId="164" fontId="36" fillId="2" borderId="0" xfId="0" applyNumberFormat="1" applyFont="1" applyFill="1" applyAlignment="1" applyProtection="1">
      <alignment horizontal="center" vertical="center"/>
    </xf>
    <xf numFmtId="0" fontId="51" fillId="5" borderId="10" xfId="0" applyFont="1" applyFill="1" applyBorder="1" applyAlignment="1" applyProtection="1">
      <alignment horizontal="left" vertical="center"/>
    </xf>
    <xf numFmtId="0" fontId="51" fillId="5" borderId="3" xfId="0" applyFont="1" applyFill="1" applyBorder="1" applyAlignment="1" applyProtection="1">
      <alignment horizontal="left" vertical="center"/>
    </xf>
    <xf numFmtId="0" fontId="51" fillId="5" borderId="4" xfId="0" applyFont="1" applyFill="1" applyBorder="1" applyAlignment="1" applyProtection="1">
      <alignment horizontal="left" vertical="center"/>
    </xf>
    <xf numFmtId="164" fontId="36" fillId="2" borderId="0" xfId="0" applyNumberFormat="1" applyFont="1" applyFill="1" applyAlignment="1" applyProtection="1">
      <alignment horizontal="left" vertical="center"/>
    </xf>
    <xf numFmtId="0" fontId="8" fillId="2" borderId="5" xfId="0" applyFont="1" applyFill="1" applyBorder="1" applyAlignment="1" applyProtection="1">
      <alignment horizontal="left"/>
    </xf>
    <xf numFmtId="0" fontId="8" fillId="2" borderId="0" xfId="0" applyFont="1" applyFill="1" applyBorder="1" applyAlignment="1" applyProtection="1">
      <alignment horizontal="left"/>
    </xf>
    <xf numFmtId="0" fontId="8" fillId="2" borderId="6" xfId="0" applyFont="1" applyFill="1" applyBorder="1" applyAlignment="1" applyProtection="1">
      <alignment horizontal="left"/>
    </xf>
    <xf numFmtId="0" fontId="2" fillId="8" borderId="49" xfId="0" applyFont="1" applyFill="1" applyBorder="1" applyAlignment="1" applyProtection="1">
      <alignment horizontal="center" vertical="center"/>
    </xf>
    <xf numFmtId="0" fontId="2" fillId="8" borderId="50" xfId="0" applyFont="1" applyFill="1" applyBorder="1" applyAlignment="1" applyProtection="1">
      <alignment horizontal="center" vertical="center"/>
    </xf>
    <xf numFmtId="0" fontId="2" fillId="8" borderId="51" xfId="0" applyFont="1" applyFill="1" applyBorder="1" applyAlignment="1" applyProtection="1">
      <alignment horizontal="center" vertical="center"/>
    </xf>
    <xf numFmtId="0" fontId="2" fillId="8" borderId="52" xfId="0" applyFont="1" applyFill="1" applyBorder="1" applyAlignment="1" applyProtection="1">
      <alignment horizontal="center" vertical="center"/>
    </xf>
    <xf numFmtId="0" fontId="23"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0" xfId="0" applyFont="1" applyFill="1" applyBorder="1" applyAlignment="1" applyProtection="1">
      <alignment horizontal="center"/>
    </xf>
    <xf numFmtId="164" fontId="62" fillId="9" borderId="0" xfId="0" applyNumberFormat="1" applyFont="1" applyFill="1" applyBorder="1" applyAlignment="1" applyProtection="1">
      <alignment horizontal="center" vertical="center" wrapText="1"/>
    </xf>
    <xf numFmtId="0" fontId="2" fillId="8" borderId="28" xfId="0" applyNumberFormat="1" applyFont="1" applyFill="1" applyBorder="1" applyAlignment="1" applyProtection="1">
      <alignment horizontal="left" vertical="center"/>
    </xf>
    <xf numFmtId="0" fontId="2" fillId="8" borderId="29" xfId="0" applyNumberFormat="1" applyFont="1" applyFill="1" applyBorder="1" applyAlignment="1" applyProtection="1">
      <alignment horizontal="left" vertical="center"/>
    </xf>
    <xf numFmtId="0" fontId="2" fillId="8" borderId="27" xfId="0" applyNumberFormat="1" applyFont="1" applyFill="1" applyBorder="1" applyAlignment="1" applyProtection="1">
      <alignment horizontal="left" vertical="center"/>
    </xf>
    <xf numFmtId="14" fontId="2" fillId="8" borderId="28" xfId="0" applyNumberFormat="1" applyFont="1" applyFill="1" applyBorder="1" applyAlignment="1" applyProtection="1">
      <alignment horizontal="left" vertical="center"/>
    </xf>
    <xf numFmtId="0" fontId="18" fillId="2" borderId="0" xfId="0" applyFont="1" applyFill="1" applyBorder="1" applyAlignment="1" applyProtection="1">
      <alignment horizontal="right" vertical="center" wrapText="1"/>
    </xf>
    <xf numFmtId="0" fontId="21" fillId="6" borderId="0" xfId="0" applyFont="1" applyFill="1" applyAlignment="1">
      <alignment horizontal="center" vertical="center" wrapText="1"/>
    </xf>
    <xf numFmtId="0" fontId="45" fillId="0" borderId="2" xfId="0" applyFont="1" applyBorder="1" applyAlignment="1" applyProtection="1">
      <alignment horizontal="center" vertical="center"/>
    </xf>
    <xf numFmtId="8" fontId="0" fillId="0" borderId="14" xfId="0" applyNumberFormat="1" applyFill="1" applyBorder="1" applyAlignment="1" applyProtection="1">
      <alignment horizontal="center" vertical="center"/>
      <protection locked="0"/>
    </xf>
    <xf numFmtId="44" fontId="0" fillId="0" borderId="15" xfId="0" applyNumberFormat="1" applyFill="1" applyBorder="1" applyAlignment="1" applyProtection="1">
      <alignment horizontal="center" vertical="center"/>
      <protection locked="0"/>
    </xf>
    <xf numFmtId="0" fontId="45" fillId="0" borderId="1" xfId="0" applyFont="1" applyBorder="1" applyAlignment="1" applyProtection="1">
      <alignment horizontal="center" vertical="center"/>
    </xf>
    <xf numFmtId="0" fontId="45" fillId="0" borderId="11" xfId="0" applyFont="1" applyBorder="1" applyAlignment="1" applyProtection="1">
      <alignment horizontal="center" vertical="center"/>
    </xf>
    <xf numFmtId="0" fontId="45" fillId="0" borderId="12" xfId="0" applyFont="1" applyBorder="1" applyAlignment="1" applyProtection="1">
      <alignment horizontal="center" vertical="center"/>
    </xf>
    <xf numFmtId="0" fontId="21" fillId="0" borderId="14" xfId="0" applyFont="1" applyFill="1" applyBorder="1" applyAlignment="1" applyProtection="1">
      <alignment horizontal="center" vertical="center"/>
    </xf>
    <xf numFmtId="0" fontId="21" fillId="0" borderId="15" xfId="0" applyFont="1" applyFill="1" applyBorder="1" applyAlignment="1" applyProtection="1">
      <alignment horizontal="center" vertical="center"/>
    </xf>
  </cellXfs>
  <cellStyles count="10">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Normal 4" xfId="9" xr:uid="{B2B653A8-EF20-4826-BA0C-D83268245908}"/>
    <cellStyle name="Pourcentage" xfId="7" builtinId="5"/>
    <cellStyle name="Pourcentage 2" xfId="8" xr:uid="{00000000-0005-0000-0000-000008000000}"/>
  </cellStyles>
  <dxfs count="24">
    <dxf>
      <border>
        <left/>
        <right/>
        <top/>
        <bottom/>
        <vertical/>
        <horizontal/>
      </border>
    </dxf>
    <dxf>
      <font>
        <color theme="0"/>
      </font>
      <fill>
        <patternFill patternType="solid">
          <bgColor theme="0"/>
        </patternFill>
      </fill>
      <border>
        <left style="thin">
          <color rgb="FFC5BCB0"/>
        </left>
        <right/>
        <top/>
        <bottom/>
      </border>
    </dxf>
    <dxf>
      <border>
        <left/>
        <right/>
        <top/>
        <bottom/>
        <vertical/>
        <horizontal/>
      </border>
    </dxf>
    <dxf>
      <font>
        <color theme="0"/>
      </font>
      <fill>
        <patternFill patternType="solid">
          <bgColor theme="0"/>
        </patternFill>
      </fill>
      <border>
        <left style="thin">
          <color rgb="FFC5BCB0"/>
        </left>
        <right/>
        <top/>
        <bottom/>
      </border>
    </dxf>
    <dxf>
      <font>
        <color theme="2"/>
      </font>
    </dxf>
    <dxf>
      <font>
        <color theme="2"/>
      </font>
    </dxf>
    <dxf>
      <font>
        <color theme="2"/>
      </font>
    </dxf>
    <dxf>
      <font>
        <color theme="2"/>
      </font>
    </dxf>
    <dxf>
      <font>
        <color theme="2"/>
      </font>
    </dxf>
    <dxf>
      <font>
        <color theme="2"/>
      </font>
    </dxf>
    <dxf>
      <font>
        <color theme="2"/>
      </font>
    </dxf>
    <dxf>
      <font>
        <color theme="2"/>
      </font>
    </dxf>
    <dxf>
      <font>
        <color theme="2"/>
      </font>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177478"/>
      <color rgb="FFC5BCB0"/>
      <color rgb="FFF2F2F2"/>
      <color rgb="FFC41E4A"/>
      <color rgb="FF2BA5D3"/>
      <color rgb="FFDFEBED"/>
      <color rgb="FFD6EEEB"/>
      <color rgb="FFECBF3E"/>
      <color rgb="FFF1EEEB"/>
      <color rgb="FFA2C0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g"/></Relationships>
</file>

<file path=xl/drawings/_rels/drawing14.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45</xdr:col>
      <xdr:colOff>485775</xdr:colOff>
      <xdr:row>0</xdr:row>
      <xdr:rowOff>66676</xdr:rowOff>
    </xdr:from>
    <xdr:to>
      <xdr:col>51</xdr:col>
      <xdr:colOff>276225</xdr:colOff>
      <xdr:row>4</xdr:row>
      <xdr:rowOff>228600</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bwMode="auto">
        <a:xfrm>
          <a:off x="8105775" y="66676"/>
          <a:ext cx="2057400" cy="657224"/>
        </a:xfrm>
        <a:prstGeom prst="rect">
          <a:avLst/>
        </a:prstGeom>
        <a:noFill/>
        <a:ln w="9525" cmpd="sng">
          <a:solidFill>
            <a:srgbClr val="2BA5D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900-000013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900-000014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A00-000011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A00-000012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1210235</xdr:colOff>
      <xdr:row>0</xdr:row>
      <xdr:rowOff>100853</xdr:rowOff>
    </xdr:from>
    <xdr:to>
      <xdr:col>15</xdr:col>
      <xdr:colOff>1249138</xdr:colOff>
      <xdr:row>3</xdr:row>
      <xdr:rowOff>77981</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1620500" y="100853"/>
          <a:ext cx="1439639" cy="4477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14</xdr:col>
      <xdr:colOff>609599</xdr:colOff>
      <xdr:row>82</xdr:row>
      <xdr:rowOff>168778</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8100"/>
          <a:ext cx="11229974" cy="15751678"/>
        </a:xfrm>
        <a:prstGeom prst="rect">
          <a:avLst/>
        </a:prstGeom>
        <a:ln>
          <a:solidFill>
            <a:srgbClr val="177478"/>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47625</xdr:colOff>
      <xdr:row>5</xdr:row>
      <xdr:rowOff>19050</xdr:rowOff>
    </xdr:from>
    <xdr:to>
      <xdr:col>2</xdr:col>
      <xdr:colOff>695325</xdr:colOff>
      <xdr:row>8</xdr:row>
      <xdr:rowOff>95250</xdr:rowOff>
    </xdr:to>
    <xdr:pic>
      <xdr:nvPicPr>
        <xdr:cNvPr id="2" name="Graphique 1" descr="Avertissement avec un remplissage uni">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114925" y="828675"/>
          <a:ext cx="647700"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7998" y="20103221"/>
          <a:ext cx="1467826" cy="457689"/>
        </a:xfrm>
        <a:prstGeom prst="rect">
          <a:avLst/>
        </a:prstGeom>
      </xdr:spPr>
    </xdr:pic>
    <xdr:clientData/>
  </xdr:twoCellAnchor>
  <xdr:twoCellAnchor editAs="oneCell">
    <xdr:from>
      <xdr:col>1</xdr:col>
      <xdr:colOff>0</xdr:colOff>
      <xdr:row>65</xdr:row>
      <xdr:rowOff>19050</xdr:rowOff>
    </xdr:from>
    <xdr:to>
      <xdr:col>1</xdr:col>
      <xdr:colOff>170475</xdr:colOff>
      <xdr:row>65</xdr:row>
      <xdr:rowOff>199050</xdr:rowOff>
    </xdr:to>
    <xdr:pic>
      <xdr:nvPicPr>
        <xdr:cNvPr id="3" name="Graphique 2" descr="Informations avec un remplissage uni">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020300"/>
          <a:ext cx="180000" cy="1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2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2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170475</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300-00001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3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170475</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4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4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500-00001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500-00001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600-000011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600-000012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700-000012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700-000013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800-00001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800-00001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Users/GT0252/Desktop/TEST%20ABT%20calcul&#233;%20par%20GES.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lletin5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lletin52"/>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BQ58"/>
  <sheetViews>
    <sheetView tabSelected="1" zoomScale="120" zoomScaleNormal="120" zoomScaleSheetLayoutView="115" zoomScalePageLayoutView="85" workbookViewId="0">
      <selection activeCell="L9" sqref="L9:T9"/>
    </sheetView>
  </sheetViews>
  <sheetFormatPr baseColWidth="10" defaultColWidth="11.42578125" defaultRowHeight="11.25" x14ac:dyDescent="0.2"/>
  <cols>
    <col min="1" max="1" width="0.5703125" style="151" customWidth="1"/>
    <col min="2" max="2" width="2.140625" style="151" customWidth="1"/>
    <col min="3" max="3" width="1" style="151" customWidth="1"/>
    <col min="4" max="4" width="0.5703125" style="151" customWidth="1"/>
    <col min="5" max="5" width="1.5703125" style="151" customWidth="1"/>
    <col min="6" max="6" width="2.140625" style="151" customWidth="1"/>
    <col min="7" max="7" width="2.5703125" style="151" customWidth="1"/>
    <col min="8" max="8" width="1.5703125" style="151" customWidth="1"/>
    <col min="9" max="9" width="2" style="151" customWidth="1"/>
    <col min="10" max="10" width="4.140625" style="151" customWidth="1"/>
    <col min="11" max="11" width="2.42578125" style="151" customWidth="1"/>
    <col min="12" max="12" width="2.5703125" style="151" customWidth="1"/>
    <col min="13" max="15" width="1.5703125" style="151" customWidth="1"/>
    <col min="16" max="16" width="6.140625" style="151" customWidth="1"/>
    <col min="17" max="17" width="1.5703125" style="151" customWidth="1"/>
    <col min="18" max="18" width="2.42578125" style="151" customWidth="1"/>
    <col min="19" max="19" width="1.5703125" style="151" customWidth="1"/>
    <col min="20" max="20" width="2" style="151" customWidth="1"/>
    <col min="21" max="21" width="11.42578125" style="151" customWidth="1"/>
    <col min="22" max="23" width="1.5703125" style="151" customWidth="1"/>
    <col min="24" max="24" width="5.42578125" style="151" customWidth="1"/>
    <col min="25" max="25" width="1.5703125" style="151" customWidth="1"/>
    <col min="26" max="26" width="2.42578125" style="151" customWidth="1"/>
    <col min="27" max="33" width="1.5703125" style="151" customWidth="1"/>
    <col min="34" max="34" width="6.5703125" style="151" customWidth="1"/>
    <col min="35" max="36" width="1.5703125" style="151" customWidth="1"/>
    <col min="37" max="37" width="1.42578125" style="151" customWidth="1"/>
    <col min="38" max="38" width="13.5703125" style="151" customWidth="1"/>
    <col min="39" max="39" width="2" style="151" customWidth="1"/>
    <col min="40" max="40" width="1.42578125" style="151" customWidth="1"/>
    <col min="41" max="43" width="2.42578125" style="151" customWidth="1"/>
    <col min="44" max="44" width="6.42578125" style="151" customWidth="1"/>
    <col min="45" max="45" width="2.42578125" style="151" customWidth="1"/>
    <col min="46" max="46" width="16.140625" style="151" customWidth="1"/>
    <col min="47" max="49" width="3.42578125" style="151" customWidth="1"/>
    <col min="50" max="50" width="4.5703125" style="151" customWidth="1"/>
    <col min="51" max="51" width="3.42578125" style="151" customWidth="1"/>
    <col min="52" max="52" width="5.42578125" style="151" customWidth="1"/>
    <col min="53" max="54" width="3.42578125" style="151" customWidth="1"/>
    <col min="55" max="55" width="10.5703125" style="151" customWidth="1"/>
    <col min="56" max="58" width="3.42578125" style="151" customWidth="1"/>
    <col min="59" max="60" width="2.42578125" style="151" customWidth="1"/>
    <col min="61" max="61" width="12" style="151" hidden="1" customWidth="1"/>
    <col min="62" max="62" width="21.5703125" style="151" bestFit="1" customWidth="1"/>
    <col min="63" max="66" width="1.5703125" style="151" customWidth="1"/>
    <col min="67" max="78" width="2.5703125" style="151" customWidth="1"/>
    <col min="79" max="79" width="13.42578125" style="151" bestFit="1" customWidth="1"/>
    <col min="80" max="80" width="11.42578125" style="151" customWidth="1"/>
    <col min="81" max="81" width="24.140625" style="151" bestFit="1" customWidth="1"/>
    <col min="82" max="84" width="0" style="151" hidden="1" customWidth="1"/>
    <col min="85" max="87" width="11.42578125" style="151"/>
    <col min="88" max="91" width="11.42578125" style="151" customWidth="1"/>
    <col min="92" max="16384" width="11.42578125" style="151"/>
  </cols>
  <sheetData>
    <row r="1" spans="2:69" ht="9.75" customHeight="1" x14ac:dyDescent="0.2">
      <c r="C1" s="483" t="s">
        <v>179</v>
      </c>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c r="BA1" s="484" t="s">
        <v>180</v>
      </c>
      <c r="BB1" s="484"/>
      <c r="BC1" s="484"/>
      <c r="BD1" s="484"/>
      <c r="BE1" s="484"/>
      <c r="BF1" s="484"/>
      <c r="BG1" s="484"/>
      <c r="BH1" s="152"/>
      <c r="BI1" s="152"/>
    </row>
    <row r="2" spans="2:69" ht="9.75" customHeight="1" x14ac:dyDescent="0.2">
      <c r="B2" s="15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4"/>
      <c r="BB2" s="484"/>
      <c r="BC2" s="484"/>
      <c r="BD2" s="484"/>
      <c r="BE2" s="484"/>
      <c r="BF2" s="484"/>
      <c r="BG2" s="484"/>
      <c r="BH2" s="152"/>
      <c r="BI2" s="152"/>
    </row>
    <row r="3" spans="2:69" ht="9.75" customHeight="1" x14ac:dyDescent="0.2">
      <c r="B3" s="15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4"/>
      <c r="BB3" s="484"/>
      <c r="BC3" s="484"/>
      <c r="BD3" s="484"/>
      <c r="BE3" s="484"/>
      <c r="BF3" s="484"/>
      <c r="BG3" s="484"/>
      <c r="BH3" s="152"/>
      <c r="BI3" s="152"/>
    </row>
    <row r="4" spans="2:69" ht="9.75" customHeight="1" x14ac:dyDescent="0.2">
      <c r="B4" s="153"/>
      <c r="C4" s="483"/>
      <c r="D4" s="483"/>
      <c r="E4" s="483"/>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4"/>
      <c r="BB4" s="484"/>
      <c r="BC4" s="484"/>
      <c r="BD4" s="484"/>
      <c r="BE4" s="484"/>
      <c r="BF4" s="484"/>
      <c r="BG4" s="484"/>
      <c r="BH4" s="152"/>
      <c r="BI4" s="152"/>
    </row>
    <row r="5" spans="2:69" ht="25.5" customHeight="1" x14ac:dyDescent="0.2">
      <c r="B5" s="15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3"/>
      <c r="AP5" s="483"/>
      <c r="AQ5" s="483"/>
      <c r="AR5" s="483"/>
      <c r="AS5" s="483"/>
      <c r="AT5" s="483"/>
      <c r="AU5" s="483"/>
      <c r="AV5" s="483"/>
      <c r="AW5" s="483"/>
      <c r="AX5" s="483"/>
      <c r="AY5" s="483"/>
      <c r="AZ5" s="483"/>
      <c r="BA5" s="484"/>
      <c r="BB5" s="484"/>
      <c r="BC5" s="484"/>
      <c r="BD5" s="484"/>
      <c r="BE5" s="484"/>
      <c r="BF5" s="484"/>
      <c r="BG5" s="484"/>
      <c r="BH5" s="152"/>
      <c r="BI5" s="152"/>
    </row>
    <row r="6" spans="2:69" s="154" customFormat="1" ht="27.75" customHeight="1" x14ac:dyDescent="0.2">
      <c r="C6" s="485" t="s">
        <v>0</v>
      </c>
      <c r="D6" s="485"/>
      <c r="E6" s="485"/>
      <c r="F6" s="485"/>
      <c r="G6" s="485"/>
      <c r="H6" s="485"/>
      <c r="I6" s="485"/>
      <c r="J6" s="485"/>
      <c r="K6" s="485"/>
      <c r="L6" s="485"/>
      <c r="M6" s="485"/>
      <c r="N6" s="485"/>
      <c r="O6" s="485"/>
      <c r="P6" s="485"/>
      <c r="Q6" s="485"/>
      <c r="R6" s="485"/>
      <c r="S6" s="485"/>
      <c r="T6" s="485"/>
      <c r="U6" s="485"/>
      <c r="V6" s="485"/>
      <c r="W6" s="485"/>
      <c r="X6" s="485"/>
      <c r="Y6" s="485"/>
      <c r="Z6" s="485"/>
      <c r="AA6" s="485"/>
      <c r="AB6" s="485"/>
      <c r="AC6" s="485"/>
      <c r="AD6" s="485"/>
      <c r="AE6" s="485"/>
      <c r="AF6" s="485"/>
      <c r="AG6" s="485"/>
      <c r="AH6" s="485"/>
      <c r="AI6" s="485"/>
      <c r="AJ6" s="485"/>
      <c r="AK6" s="485"/>
      <c r="AL6" s="485"/>
      <c r="AM6" s="485"/>
      <c r="AN6" s="485"/>
      <c r="AO6" s="485"/>
      <c r="AP6" s="485"/>
      <c r="AQ6" s="485"/>
      <c r="AR6" s="485"/>
      <c r="AS6" s="485"/>
      <c r="AT6" s="485"/>
      <c r="AU6" s="485"/>
      <c r="AV6" s="485"/>
      <c r="AW6" s="485"/>
      <c r="AX6" s="485"/>
      <c r="AY6" s="485"/>
      <c r="AZ6" s="485"/>
      <c r="BA6" s="485"/>
      <c r="BB6" s="485"/>
      <c r="BC6" s="485"/>
      <c r="BD6" s="485"/>
      <c r="BE6" s="485"/>
      <c r="BF6" s="485"/>
      <c r="BG6" s="485"/>
      <c r="BH6" s="155"/>
      <c r="BI6" s="155"/>
    </row>
    <row r="7" spans="2:69" s="156" customFormat="1" ht="20.25" customHeight="1" x14ac:dyDescent="0.25">
      <c r="C7" s="487" t="s">
        <v>73</v>
      </c>
      <c r="D7" s="487"/>
      <c r="E7" s="487"/>
      <c r="F7" s="487"/>
      <c r="G7" s="487"/>
      <c r="H7" s="487"/>
      <c r="I7" s="487"/>
      <c r="J7" s="487"/>
      <c r="K7" s="487"/>
      <c r="L7" s="487"/>
      <c r="M7" s="487"/>
      <c r="N7" s="487"/>
      <c r="O7" s="487"/>
      <c r="P7" s="487"/>
      <c r="Q7" s="487"/>
      <c r="R7" s="487"/>
      <c r="S7" s="487"/>
      <c r="T7" s="487"/>
      <c r="U7" s="487"/>
      <c r="V7" s="487"/>
      <c r="W7" s="487"/>
      <c r="X7" s="487"/>
      <c r="Y7" s="487"/>
      <c r="Z7" s="487"/>
      <c r="AA7" s="487"/>
      <c r="AB7" s="487"/>
      <c r="AC7" s="487"/>
      <c r="AD7" s="487"/>
      <c r="AE7" s="487"/>
      <c r="AF7" s="487"/>
      <c r="AG7" s="487"/>
      <c r="AH7" s="487"/>
      <c r="AI7" s="487"/>
      <c r="AJ7" s="487"/>
      <c r="AK7" s="487"/>
      <c r="AL7" s="487"/>
      <c r="AM7" s="487"/>
      <c r="AN7" s="487"/>
      <c r="AO7" s="487"/>
      <c r="AP7" s="487"/>
      <c r="AQ7" s="487"/>
      <c r="AR7" s="487"/>
      <c r="AS7" s="487"/>
      <c r="AT7" s="487"/>
      <c r="AU7" s="487"/>
      <c r="AV7" s="487"/>
      <c r="AW7" s="487"/>
      <c r="AX7" s="487"/>
      <c r="AY7" s="487"/>
      <c r="AZ7" s="487"/>
      <c r="BA7" s="487"/>
      <c r="BB7" s="487"/>
      <c r="BC7" s="487"/>
      <c r="BD7" s="487"/>
      <c r="BE7" s="487"/>
      <c r="BF7" s="487"/>
      <c r="BG7" s="487"/>
      <c r="BH7" s="157"/>
      <c r="BI7" s="157"/>
      <c r="BJ7" s="157"/>
    </row>
    <row r="8" spans="2:69" s="154" customFormat="1" ht="6" customHeight="1" x14ac:dyDescent="0.2">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58"/>
      <c r="BI8" s="158"/>
      <c r="BJ8" s="158"/>
    </row>
    <row r="9" spans="2:69" s="154" customFormat="1" ht="17.25" customHeight="1" x14ac:dyDescent="0.2">
      <c r="C9" s="497" t="s">
        <v>1</v>
      </c>
      <c r="D9" s="497"/>
      <c r="E9" s="497"/>
      <c r="F9" s="497"/>
      <c r="G9" s="497"/>
      <c r="H9" s="497"/>
      <c r="I9" s="497"/>
      <c r="J9" s="497"/>
      <c r="K9" s="497"/>
      <c r="L9" s="496"/>
      <c r="M9" s="496"/>
      <c r="N9" s="496"/>
      <c r="O9" s="496"/>
      <c r="P9" s="496"/>
      <c r="Q9" s="496"/>
      <c r="R9" s="496"/>
      <c r="S9" s="496"/>
      <c r="T9" s="496"/>
      <c r="U9" s="159"/>
      <c r="V9" s="159"/>
      <c r="W9" s="159"/>
      <c r="X9" s="159"/>
      <c r="Y9" s="159"/>
      <c r="Z9" s="159"/>
      <c r="AA9" s="159"/>
      <c r="AB9" s="159"/>
      <c r="AC9" s="159"/>
      <c r="AD9" s="129"/>
      <c r="AE9" s="129"/>
      <c r="AF9" s="129"/>
      <c r="AG9" s="129"/>
      <c r="AH9" s="129"/>
      <c r="AI9" s="129"/>
      <c r="AJ9" s="129"/>
      <c r="AK9" s="486" t="s">
        <v>159</v>
      </c>
      <c r="AL9" s="486"/>
      <c r="AM9" s="486"/>
      <c r="AN9" s="486"/>
      <c r="AO9" s="486"/>
      <c r="AP9" s="486"/>
      <c r="AQ9" s="486"/>
      <c r="AR9" s="486"/>
      <c r="AS9" s="486"/>
      <c r="AT9" s="486"/>
      <c r="AU9" s="486"/>
      <c r="AV9" s="486"/>
      <c r="AW9" s="486"/>
      <c r="AX9" s="486"/>
      <c r="AY9" s="486"/>
      <c r="AZ9" s="130"/>
      <c r="BA9" s="488"/>
      <c r="BB9" s="488"/>
      <c r="BC9" s="488"/>
      <c r="BD9" s="488"/>
      <c r="BE9" s="488"/>
      <c r="BF9" s="488"/>
      <c r="BG9" s="130"/>
      <c r="BH9" s="158"/>
      <c r="BI9" s="158"/>
      <c r="BJ9" s="158"/>
    </row>
    <row r="10" spans="2:69" s="154" customFormat="1" ht="5.25" customHeight="1" x14ac:dyDescent="0.2">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58"/>
      <c r="BI10" s="158"/>
      <c r="BJ10" s="158"/>
    </row>
    <row r="11" spans="2:69" s="154" customFormat="1" ht="19.5" customHeight="1" x14ac:dyDescent="0.2">
      <c r="C11" s="479" t="s">
        <v>10</v>
      </c>
      <c r="D11" s="479"/>
      <c r="E11" s="479"/>
      <c r="F11" s="479"/>
      <c r="G11" s="479"/>
      <c r="H11" s="479"/>
      <c r="I11" s="479"/>
      <c r="J11" s="479"/>
      <c r="K11" s="13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0"/>
      <c r="AN11" s="480"/>
      <c r="AO11" s="480"/>
      <c r="AP11" s="480"/>
      <c r="AQ11" s="480"/>
      <c r="AR11" s="480"/>
      <c r="AS11" s="480"/>
      <c r="AT11" s="480"/>
      <c r="AU11" s="480"/>
      <c r="AV11" s="480"/>
      <c r="AW11" s="480"/>
      <c r="AX11" s="480"/>
      <c r="AY11" s="480"/>
      <c r="AZ11" s="480"/>
      <c r="BA11" s="480"/>
      <c r="BB11" s="480"/>
      <c r="BC11" s="480"/>
      <c r="BD11" s="480"/>
      <c r="BE11" s="480"/>
      <c r="BF11" s="480"/>
      <c r="BG11" s="130"/>
      <c r="BH11" s="158"/>
      <c r="BI11" s="158"/>
      <c r="BJ11" s="158"/>
    </row>
    <row r="12" spans="2:69" s="154" customFormat="1" ht="5.25" customHeight="1" x14ac:dyDescent="0.2">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58"/>
      <c r="BI12" s="158"/>
      <c r="BJ12" s="158"/>
    </row>
    <row r="13" spans="2:69" s="154" customFormat="1" ht="19.5" customHeight="1" x14ac:dyDescent="0.25">
      <c r="C13" s="479" t="s">
        <v>2</v>
      </c>
      <c r="D13" s="479"/>
      <c r="E13" s="479"/>
      <c r="F13" s="479"/>
      <c r="G13" s="479"/>
      <c r="H13" s="479"/>
      <c r="I13" s="479"/>
      <c r="J13" s="479"/>
      <c r="K13" s="160"/>
      <c r="L13" s="477"/>
      <c r="M13" s="477"/>
      <c r="N13" s="477"/>
      <c r="O13" s="477"/>
      <c r="P13" s="477"/>
      <c r="Q13" s="477"/>
      <c r="R13" s="477"/>
      <c r="S13" s="477"/>
      <c r="T13" s="477"/>
      <c r="U13" s="131"/>
      <c r="V13" s="161" t="s">
        <v>41</v>
      </c>
      <c r="W13" s="131"/>
      <c r="X13" s="480"/>
      <c r="Y13" s="480"/>
      <c r="Z13" s="480"/>
      <c r="AA13" s="480"/>
      <c r="AB13" s="480"/>
      <c r="AC13" s="480"/>
      <c r="AD13" s="480"/>
      <c r="AE13" s="480"/>
      <c r="AF13" s="480"/>
      <c r="AG13" s="480"/>
      <c r="AH13" s="480"/>
      <c r="AI13" s="480"/>
      <c r="AJ13" s="480"/>
      <c r="AK13" s="480"/>
      <c r="AL13" s="480"/>
      <c r="AM13" s="480"/>
      <c r="AN13" s="480"/>
      <c r="AO13" s="480"/>
      <c r="AP13" s="480"/>
      <c r="AQ13" s="480"/>
      <c r="AR13" s="480"/>
      <c r="AS13" s="480"/>
      <c r="AT13" s="480"/>
      <c r="AU13" s="480"/>
      <c r="AV13" s="480"/>
      <c r="AW13" s="480"/>
      <c r="AX13" s="480"/>
      <c r="AY13" s="480"/>
      <c r="AZ13" s="480"/>
      <c r="BA13" s="480"/>
      <c r="BB13" s="480"/>
      <c r="BC13" s="480"/>
      <c r="BD13" s="480"/>
      <c r="BE13" s="480"/>
      <c r="BF13" s="480"/>
      <c r="BG13" s="131"/>
      <c r="BH13" s="158"/>
      <c r="BI13" s="158"/>
      <c r="BJ13" s="158"/>
      <c r="BQ13" s="162"/>
    </row>
    <row r="14" spans="2:69" s="154" customFormat="1" ht="5.25" customHeight="1" x14ac:dyDescent="0.2">
      <c r="C14" s="129"/>
      <c r="D14" s="129"/>
      <c r="E14" s="129"/>
      <c r="F14" s="129"/>
      <c r="G14" s="129"/>
      <c r="H14" s="129"/>
      <c r="I14" s="129"/>
      <c r="J14" s="129"/>
      <c r="K14" s="160"/>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58"/>
      <c r="BI14" s="158"/>
      <c r="BJ14" s="158"/>
    </row>
    <row r="15" spans="2:69" s="154" customFormat="1" ht="19.5" customHeight="1" x14ac:dyDescent="0.25">
      <c r="C15" s="132" t="s">
        <v>40</v>
      </c>
      <c r="D15" s="132"/>
      <c r="E15" s="132"/>
      <c r="F15" s="132"/>
      <c r="G15" s="132"/>
      <c r="H15" s="132"/>
      <c r="I15" s="132"/>
      <c r="J15" s="132"/>
      <c r="K15" s="160"/>
      <c r="L15" s="478"/>
      <c r="M15" s="478"/>
      <c r="N15" s="478"/>
      <c r="O15" s="478"/>
      <c r="P15" s="478"/>
      <c r="Q15" s="478"/>
      <c r="R15" s="478"/>
      <c r="S15" s="478"/>
      <c r="T15" s="478"/>
      <c r="U15" s="478"/>
      <c r="V15" s="478"/>
      <c r="W15" s="478"/>
      <c r="X15" s="478"/>
      <c r="Y15" s="478"/>
      <c r="Z15" s="478"/>
      <c r="AA15" s="476" t="s">
        <v>95</v>
      </c>
      <c r="AB15" s="476"/>
      <c r="AC15" s="476"/>
      <c r="AD15" s="476"/>
      <c r="AE15" s="476"/>
      <c r="AF15" s="476"/>
      <c r="AG15" s="476"/>
      <c r="AH15" s="476"/>
      <c r="AI15" s="476"/>
      <c r="AJ15" s="476"/>
      <c r="AK15" s="476"/>
      <c r="AL15" s="476"/>
      <c r="AM15" s="481"/>
      <c r="AN15" s="481"/>
      <c r="AO15" s="481"/>
      <c r="AP15" s="481"/>
      <c r="AQ15" s="481"/>
      <c r="AR15" s="481"/>
      <c r="AS15" s="481"/>
      <c r="AT15" s="481"/>
      <c r="AU15" s="481"/>
      <c r="AV15" s="481"/>
      <c r="AW15" s="481"/>
      <c r="AX15" s="481"/>
      <c r="AY15" s="481"/>
      <c r="AZ15" s="481"/>
      <c r="BA15" s="481"/>
      <c r="BB15" s="481"/>
      <c r="BC15" s="481"/>
      <c r="BD15" s="481"/>
      <c r="BE15" s="481"/>
      <c r="BF15" s="481"/>
      <c r="BG15" s="132"/>
      <c r="BH15" s="158"/>
      <c r="BI15" s="158"/>
      <c r="BJ15" s="158"/>
      <c r="BQ15" s="162"/>
    </row>
    <row r="16" spans="2:69" s="154" customFormat="1" ht="5.25" customHeight="1" x14ac:dyDescent="0.2">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58"/>
      <c r="BI16" s="158"/>
      <c r="BJ16" s="158"/>
    </row>
    <row r="17" spans="3:62" s="154" customFormat="1" ht="17.25" customHeight="1" x14ac:dyDescent="0.2">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row>
    <row r="18" spans="3:62" s="156" customFormat="1" ht="20.25" customHeight="1" x14ac:dyDescent="0.25">
      <c r="C18" s="487" t="s">
        <v>93</v>
      </c>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c r="BA18" s="487"/>
      <c r="BB18" s="487"/>
      <c r="BC18" s="487"/>
      <c r="BD18" s="487"/>
      <c r="BE18" s="487"/>
      <c r="BF18" s="487"/>
      <c r="BG18" s="487"/>
      <c r="BH18" s="157"/>
      <c r="BI18" s="157"/>
      <c r="BJ18" s="157"/>
    </row>
    <row r="19" spans="3:62" s="156" customFormat="1" ht="18.75" customHeight="1" x14ac:dyDescent="0.25">
      <c r="C19" s="473" t="s">
        <v>119</v>
      </c>
      <c r="D19" s="473"/>
      <c r="E19" s="473"/>
      <c r="F19" s="473"/>
      <c r="G19" s="473"/>
      <c r="H19" s="473"/>
      <c r="I19" s="473"/>
      <c r="J19" s="473"/>
      <c r="K19" s="473"/>
      <c r="L19" s="473"/>
      <c r="M19" s="473"/>
      <c r="N19" s="473"/>
      <c r="O19" s="473"/>
      <c r="P19" s="473"/>
      <c r="Q19" s="473"/>
      <c r="R19" s="473"/>
      <c r="S19" s="473"/>
      <c r="T19" s="473"/>
      <c r="U19" s="473"/>
      <c r="V19" s="473"/>
      <c r="W19" s="473"/>
      <c r="X19" s="473"/>
      <c r="Y19" s="473"/>
      <c r="Z19" s="473"/>
      <c r="AA19" s="473"/>
      <c r="AB19" s="473"/>
      <c r="AC19" s="473"/>
      <c r="AD19" s="473"/>
      <c r="AE19" s="473"/>
      <c r="AF19" s="473"/>
      <c r="AG19" s="473"/>
      <c r="AH19" s="473"/>
      <c r="AI19" s="473"/>
      <c r="AJ19" s="473"/>
      <c r="AK19" s="473"/>
      <c r="AL19" s="473"/>
      <c r="AM19" s="473"/>
      <c r="AN19" s="473"/>
      <c r="AO19" s="473"/>
      <c r="AP19" s="473"/>
      <c r="AQ19" s="473"/>
      <c r="AR19" s="473"/>
      <c r="AS19" s="473"/>
      <c r="AT19" s="473"/>
      <c r="AU19" s="473"/>
      <c r="AV19" s="473"/>
      <c r="AW19" s="473"/>
      <c r="AX19" s="473"/>
      <c r="AY19" s="473"/>
      <c r="AZ19" s="473"/>
      <c r="BA19" s="473"/>
      <c r="BB19" s="473"/>
      <c r="BC19" s="473"/>
      <c r="BD19" s="473"/>
      <c r="BE19" s="473"/>
      <c r="BF19" s="473"/>
      <c r="BG19" s="473"/>
      <c r="BH19" s="157"/>
      <c r="BI19" s="157"/>
      <c r="BJ19" s="157"/>
    </row>
    <row r="20" spans="3:62" s="156" customFormat="1" ht="18.75" customHeight="1" x14ac:dyDescent="0.25">
      <c r="C20" s="473"/>
      <c r="D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73"/>
      <c r="AO20" s="473"/>
      <c r="AP20" s="473"/>
      <c r="AQ20" s="473"/>
      <c r="AR20" s="473"/>
      <c r="AS20" s="473"/>
      <c r="AT20" s="473"/>
      <c r="AU20" s="473"/>
      <c r="AV20" s="473"/>
      <c r="AW20" s="473"/>
      <c r="AX20" s="473"/>
      <c r="AY20" s="473"/>
      <c r="AZ20" s="473"/>
      <c r="BA20" s="473"/>
      <c r="BB20" s="473"/>
      <c r="BC20" s="473"/>
      <c r="BD20" s="473"/>
      <c r="BE20" s="473"/>
      <c r="BF20" s="473"/>
      <c r="BG20" s="473"/>
      <c r="BH20" s="157"/>
      <c r="BI20" s="157"/>
      <c r="BJ20" s="157"/>
    </row>
    <row r="21" spans="3:62" s="156" customFormat="1" ht="11.25" customHeight="1" x14ac:dyDescent="0.25">
      <c r="C21" s="130"/>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377"/>
      <c r="AK21" s="163"/>
      <c r="AL21" s="165" t="str">
        <f>IF(AND(Q22&lt;&gt;0,AC22=0),"Veuillez indiquer le montant du plafond d'abondement PEE que vous avez choisi ou alors le plafond légal de 3 709,44 €.","")</f>
        <v/>
      </c>
      <c r="AM21" s="163"/>
      <c r="AN21" s="163"/>
      <c r="AO21" s="163"/>
      <c r="AP21" s="163"/>
      <c r="AQ21" s="163"/>
      <c r="AR21" s="163"/>
      <c r="AS21" s="163"/>
      <c r="AT21" s="163"/>
      <c r="AU21" s="163"/>
      <c r="AV21" s="163"/>
      <c r="AW21" s="163"/>
      <c r="AX21" s="163"/>
      <c r="AY21" s="163"/>
      <c r="AZ21" s="163"/>
      <c r="BA21" s="163"/>
      <c r="BB21" s="163"/>
      <c r="BC21" s="163"/>
      <c r="BD21" s="163"/>
      <c r="BE21" s="163"/>
      <c r="BF21" s="163"/>
      <c r="BG21" s="164"/>
      <c r="BH21" s="157"/>
      <c r="BI21" s="157"/>
      <c r="BJ21" s="157"/>
    </row>
    <row r="22" spans="3:62" s="154" customFormat="1" ht="15.75" customHeight="1" x14ac:dyDescent="0.2">
      <c r="C22" s="131" t="s">
        <v>81</v>
      </c>
      <c r="D22" s="131"/>
      <c r="E22" s="131"/>
      <c r="F22" s="131"/>
      <c r="G22" s="131"/>
      <c r="H22" s="131"/>
      <c r="I22" s="129"/>
      <c r="J22" s="129"/>
      <c r="K22" s="131" t="s">
        <v>29</v>
      </c>
      <c r="L22" s="129"/>
      <c r="M22" s="129"/>
      <c r="N22" s="129"/>
      <c r="O22" s="129"/>
      <c r="P22" s="129"/>
      <c r="Q22" s="474"/>
      <c r="R22" s="474"/>
      <c r="S22" s="474"/>
      <c r="T22" s="474"/>
      <c r="U22" s="129"/>
      <c r="V22" s="129"/>
      <c r="W22" s="131" t="s">
        <v>30</v>
      </c>
      <c r="X22" s="129"/>
      <c r="Y22" s="129"/>
      <c r="Z22" s="129"/>
      <c r="AA22" s="129"/>
      <c r="AB22" s="129"/>
      <c r="AC22" s="475"/>
      <c r="AD22" s="475"/>
      <c r="AE22" s="475"/>
      <c r="AF22" s="475"/>
      <c r="AG22" s="475"/>
      <c r="AH22" s="475"/>
      <c r="AI22" s="475"/>
      <c r="AJ22" s="129"/>
      <c r="AK22" s="129"/>
      <c r="AL22" s="165" t="str">
        <f>IF($AC$22&gt;8%*PASS,"Erreur : Le plafond d'abondement PEE doit être inférieur à 3 709,44 €","")</f>
        <v/>
      </c>
      <c r="AM22" s="129"/>
      <c r="AN22" s="129"/>
      <c r="AO22" s="129"/>
      <c r="AP22" s="129"/>
      <c r="AQ22" s="129"/>
      <c r="AR22" s="129"/>
      <c r="AS22" s="129"/>
      <c r="AT22" s="129"/>
      <c r="AU22" s="164"/>
      <c r="AV22" s="164"/>
      <c r="AW22" s="164"/>
      <c r="AX22" s="164"/>
      <c r="AY22" s="164"/>
      <c r="AZ22" s="164"/>
      <c r="BA22" s="164"/>
      <c r="BB22" s="164"/>
      <c r="BC22" s="164"/>
      <c r="BD22" s="164"/>
      <c r="BE22" s="164"/>
      <c r="BF22" s="164"/>
      <c r="BG22" s="164"/>
      <c r="BH22" s="158"/>
      <c r="BI22" s="158"/>
      <c r="BJ22" s="158"/>
    </row>
    <row r="23" spans="3:62" s="154" customFormat="1" ht="11.25" customHeight="1" x14ac:dyDescent="0.2">
      <c r="C23" s="131"/>
      <c r="D23" s="131"/>
      <c r="E23" s="131"/>
      <c r="F23" s="131"/>
      <c r="G23" s="131"/>
      <c r="H23" s="131"/>
      <c r="I23" s="131"/>
      <c r="J23" s="131"/>
      <c r="K23" s="129"/>
      <c r="L23" s="129"/>
      <c r="M23" s="129"/>
      <c r="N23" s="129"/>
      <c r="O23" s="129"/>
      <c r="P23" s="129"/>
      <c r="Q23" s="129"/>
      <c r="R23" s="129"/>
      <c r="S23" s="129"/>
      <c r="T23" s="129"/>
      <c r="U23" s="129"/>
      <c r="V23" s="129"/>
      <c r="W23" s="129"/>
      <c r="X23" s="129"/>
      <c r="Y23" s="129"/>
      <c r="Z23" s="129"/>
      <c r="AA23" s="129"/>
      <c r="AB23" s="129"/>
      <c r="AC23" s="164"/>
      <c r="AD23" s="164"/>
      <c r="AE23" s="166"/>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29"/>
      <c r="BB23" s="129"/>
      <c r="BC23" s="129"/>
      <c r="BD23" s="129"/>
      <c r="BE23" s="129"/>
      <c r="BF23" s="129"/>
      <c r="BG23" s="129"/>
      <c r="BH23" s="158"/>
      <c r="BI23" s="158"/>
      <c r="BJ23" s="158"/>
    </row>
    <row r="24" spans="3:62" s="154" customFormat="1" ht="11.25" customHeight="1" x14ac:dyDescent="0.2">
      <c r="C24" s="131"/>
      <c r="D24" s="131"/>
      <c r="E24" s="131"/>
      <c r="F24" s="131"/>
      <c r="G24" s="131"/>
      <c r="H24" s="131"/>
      <c r="I24" s="131"/>
      <c r="J24" s="131"/>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65" t="str">
        <f>IF(OR($Q$22&gt;300%,Q26&gt;300%),"Attention :  Le taux d'abondement doit être inférieur à 300% par tranche de 5%","")</f>
        <v/>
      </c>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58"/>
      <c r="BI24" s="158"/>
      <c r="BJ24" s="158"/>
    </row>
    <row r="25" spans="3:62" s="154" customFormat="1" ht="11.25" customHeight="1" x14ac:dyDescent="0.2">
      <c r="C25" s="131"/>
      <c r="D25" s="131"/>
      <c r="E25" s="131"/>
      <c r="F25" s="131"/>
      <c r="G25" s="131"/>
      <c r="H25" s="131"/>
      <c r="I25" s="131"/>
      <c r="J25" s="131"/>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65" t="str">
        <f>IF(AND(Q26&lt;&gt;0,AC26=0),"Veuillez indiquer le montant du plafond d'abondement PERCOL que vous avez choisi ou alors le plafond légal de 7 418,88 €.","")</f>
        <v/>
      </c>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58"/>
      <c r="BI25" s="158"/>
      <c r="BJ25" s="158"/>
    </row>
    <row r="26" spans="3:62" s="154" customFormat="1" ht="16.5" customHeight="1" x14ac:dyDescent="0.2">
      <c r="C26" s="131" t="s">
        <v>118</v>
      </c>
      <c r="D26" s="131"/>
      <c r="E26" s="131"/>
      <c r="F26" s="131"/>
      <c r="G26" s="131"/>
      <c r="H26" s="131"/>
      <c r="I26" s="129"/>
      <c r="J26" s="129"/>
      <c r="K26" s="132" t="s">
        <v>29</v>
      </c>
      <c r="L26" s="167"/>
      <c r="M26" s="167"/>
      <c r="N26" s="129"/>
      <c r="O26" s="129"/>
      <c r="P26" s="129"/>
      <c r="Q26" s="474"/>
      <c r="R26" s="474"/>
      <c r="S26" s="474"/>
      <c r="T26" s="474"/>
      <c r="U26" s="168"/>
      <c r="V26" s="129"/>
      <c r="W26" s="131" t="s">
        <v>30</v>
      </c>
      <c r="X26" s="129"/>
      <c r="Y26" s="129"/>
      <c r="Z26" s="129"/>
      <c r="AA26" s="129"/>
      <c r="AB26" s="129"/>
      <c r="AC26" s="475"/>
      <c r="AD26" s="475"/>
      <c r="AE26" s="475"/>
      <c r="AF26" s="475"/>
      <c r="AG26" s="475"/>
      <c r="AH26" s="475"/>
      <c r="AI26" s="475"/>
      <c r="AJ26" s="129"/>
      <c r="AK26" s="129"/>
      <c r="AL26" s="165" t="str">
        <f>IF(AC26&gt;16%*PASS,"Erreur : Le plafond d'abondement PERCOL doit être inférieur à 7 418,88 €","")</f>
        <v/>
      </c>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58"/>
      <c r="BI26" s="169"/>
      <c r="BJ26" s="158"/>
    </row>
    <row r="27" spans="3:62" s="154" customFormat="1" ht="6.75" customHeight="1" x14ac:dyDescent="0.2">
      <c r="C27" s="131"/>
      <c r="D27" s="131"/>
      <c r="E27" s="131"/>
      <c r="F27" s="131"/>
      <c r="G27" s="131"/>
      <c r="H27" s="131"/>
      <c r="I27" s="129"/>
      <c r="J27" s="129"/>
      <c r="K27" s="393"/>
      <c r="L27" s="167"/>
      <c r="M27" s="167"/>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58"/>
      <c r="BI27" s="169"/>
      <c r="BJ27" s="158"/>
    </row>
    <row r="28" spans="3:62" s="154" customFormat="1" ht="3" customHeight="1" x14ac:dyDescent="0.2">
      <c r="C28" s="131"/>
      <c r="D28" s="131"/>
      <c r="E28" s="131"/>
      <c r="F28" s="131"/>
      <c r="G28" s="131"/>
      <c r="H28" s="131"/>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58"/>
      <c r="BI28" s="133"/>
      <c r="BJ28" s="158"/>
    </row>
    <row r="29" spans="3:62" s="154" customFormat="1" ht="16.5" hidden="1" customHeight="1" x14ac:dyDescent="0.2">
      <c r="C29" s="131"/>
      <c r="D29" s="131"/>
      <c r="E29" s="131"/>
      <c r="F29" s="131"/>
      <c r="G29" s="131"/>
      <c r="H29" s="131"/>
      <c r="I29" s="129"/>
      <c r="J29" s="129"/>
      <c r="K29" s="433"/>
      <c r="L29" s="167"/>
      <c r="M29" s="167"/>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58"/>
      <c r="BI29" s="169"/>
      <c r="BJ29" s="158"/>
    </row>
    <row r="30" spans="3:62" s="154" customFormat="1" ht="16.5" hidden="1" customHeight="1" x14ac:dyDescent="0.2">
      <c r="C30" s="432"/>
      <c r="D30" s="432"/>
      <c r="E30" s="432"/>
      <c r="F30" s="432"/>
      <c r="G30" s="432"/>
      <c r="H30" s="394"/>
      <c r="I30" s="394"/>
      <c r="J30" s="394"/>
      <c r="K30" s="394"/>
      <c r="L30" s="394"/>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7"/>
      <c r="AN30" s="129"/>
      <c r="AO30" s="129"/>
      <c r="AP30" s="129"/>
      <c r="AQ30" s="129"/>
      <c r="AR30" s="129"/>
      <c r="AS30" s="129"/>
      <c r="AT30" s="129"/>
      <c r="AU30" s="129"/>
      <c r="AV30" s="129"/>
      <c r="AW30" s="129"/>
      <c r="AX30" s="129"/>
      <c r="AY30" s="129"/>
      <c r="AZ30" s="129"/>
      <c r="BA30" s="129"/>
      <c r="BB30" s="129"/>
      <c r="BC30" s="129"/>
      <c r="BD30" s="129"/>
      <c r="BE30" s="129"/>
      <c r="BF30" s="129"/>
      <c r="BG30" s="129"/>
      <c r="BH30" s="158"/>
      <c r="BI30" s="169"/>
      <c r="BJ30" s="158"/>
    </row>
    <row r="31" spans="3:62" s="154" customFormat="1" ht="24" hidden="1" customHeight="1" x14ac:dyDescent="0.2">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c r="AA31" s="494"/>
      <c r="AB31" s="494"/>
      <c r="AC31" s="494"/>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129"/>
      <c r="BE31" s="129"/>
      <c r="BF31" s="129"/>
      <c r="BG31" s="129"/>
      <c r="BH31" s="158"/>
      <c r="BI31" s="169"/>
      <c r="BJ31" s="158"/>
    </row>
    <row r="32" spans="3:62" s="154" customFormat="1" ht="16.5" hidden="1" customHeight="1" x14ac:dyDescent="0.2">
      <c r="C32" s="494"/>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129"/>
      <c r="BE32" s="129"/>
      <c r="BF32" s="129"/>
      <c r="BG32" s="129"/>
      <c r="BH32" s="158"/>
      <c r="BI32" s="169"/>
      <c r="BJ32" s="158"/>
    </row>
    <row r="33" spans="2:62" s="154" customFormat="1" ht="10.5" customHeight="1" x14ac:dyDescent="0.2">
      <c r="C33" s="170"/>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58"/>
      <c r="BI33" s="158"/>
      <c r="BJ33" s="158"/>
    </row>
    <row r="34" spans="2:62" ht="17.25" customHeight="1" x14ac:dyDescent="0.2"/>
    <row r="35" spans="2:62" ht="20.25" customHeight="1" x14ac:dyDescent="0.2">
      <c r="C35" s="487" t="s">
        <v>94</v>
      </c>
      <c r="D35" s="487"/>
      <c r="E35" s="487"/>
      <c r="F35" s="487"/>
      <c r="G35" s="487"/>
      <c r="H35" s="487"/>
      <c r="I35" s="487"/>
      <c r="J35" s="487"/>
      <c r="K35" s="487"/>
      <c r="L35" s="487"/>
      <c r="M35" s="487"/>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c r="AM35" s="487"/>
      <c r="AN35" s="487"/>
      <c r="AO35" s="487"/>
      <c r="AP35" s="487"/>
      <c r="AQ35" s="487"/>
      <c r="AR35" s="487"/>
      <c r="AS35" s="487"/>
      <c r="AT35" s="487"/>
      <c r="AU35" s="487"/>
      <c r="AV35" s="487"/>
      <c r="AW35" s="487"/>
      <c r="AX35" s="487"/>
      <c r="AY35" s="487"/>
      <c r="AZ35" s="487"/>
      <c r="BA35" s="487"/>
      <c r="BB35" s="487"/>
      <c r="BC35" s="487"/>
      <c r="BD35" s="487"/>
      <c r="BE35" s="487"/>
      <c r="BF35" s="487"/>
      <c r="BG35" s="487"/>
    </row>
    <row r="36" spans="2:62" s="154" customFormat="1" ht="20.25" customHeight="1" x14ac:dyDescent="0.2">
      <c r="C36" s="129"/>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2"/>
      <c r="BI36" s="172"/>
    </row>
    <row r="37" spans="2:62" s="154" customFormat="1" ht="56.25" customHeight="1" x14ac:dyDescent="0.2">
      <c r="C37" s="129"/>
      <c r="D37" s="171"/>
      <c r="E37" s="498" t="s">
        <v>116</v>
      </c>
      <c r="F37" s="498"/>
      <c r="G37" s="498"/>
      <c r="H37" s="498"/>
      <c r="I37" s="498"/>
      <c r="J37" s="498"/>
      <c r="K37" s="498"/>
      <c r="L37" s="498"/>
      <c r="M37" s="478" t="s">
        <v>38</v>
      </c>
      <c r="N37" s="478"/>
      <c r="O37" s="478"/>
      <c r="P37" s="478"/>
      <c r="Q37" s="478"/>
      <c r="R37" s="478"/>
      <c r="S37" s="478"/>
      <c r="T37" s="478"/>
      <c r="U37" s="478"/>
      <c r="V37" s="171"/>
      <c r="W37" s="419"/>
      <c r="X37" s="419"/>
      <c r="Y37" s="419"/>
      <c r="Z37" s="419"/>
      <c r="AA37" s="419"/>
      <c r="AB37" s="473" t="s">
        <v>117</v>
      </c>
      <c r="AC37" s="473"/>
      <c r="AD37" s="473"/>
      <c r="AE37" s="473"/>
      <c r="AF37" s="473"/>
      <c r="AG37" s="473"/>
      <c r="AH37" s="473"/>
      <c r="AI37" s="473"/>
      <c r="AJ37" s="473"/>
      <c r="AK37" s="473"/>
      <c r="AL37" s="473"/>
      <c r="AM37" s="499" t="s">
        <v>28</v>
      </c>
      <c r="AN37" s="499"/>
      <c r="AO37" s="499"/>
      <c r="AP37" s="499"/>
      <c r="AQ37" s="499"/>
      <c r="AR37" s="499"/>
      <c r="AS37" s="499"/>
      <c r="AT37" s="499"/>
      <c r="AU37" s="171"/>
      <c r="AV37" s="494" t="str">
        <f>+IF(AM37="Intéressement","La prime d'intéressement, versée en 2024 sur l'exercice fiscal 2023, est limitée à 75% du PASS 2023 (soit 32 994€)",IF(AM37="Participation","La prime de participation, versée en 2024 sur l'exercice fiscal 2023, est limitée à 75% du PASS 2023 (soit 32 994€).",IF(AM37="Prime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94"/>
      <c r="AX37" s="494"/>
      <c r="AY37" s="494"/>
      <c r="AZ37" s="494"/>
      <c r="BA37" s="494"/>
      <c r="BB37" s="494"/>
      <c r="BC37" s="494"/>
      <c r="BD37" s="494"/>
      <c r="BE37" s="494"/>
      <c r="BF37" s="494"/>
      <c r="BG37" s="494"/>
      <c r="BH37" s="172"/>
      <c r="BI37" s="172"/>
    </row>
    <row r="38" spans="2:62" s="154" customFormat="1" ht="13.5" customHeight="1" x14ac:dyDescent="0.2">
      <c r="C38" s="133"/>
      <c r="D38" s="173"/>
      <c r="E38" s="174"/>
      <c r="F38" s="174"/>
      <c r="G38" s="174"/>
      <c r="H38" s="174"/>
      <c r="I38" s="174"/>
      <c r="J38" s="174"/>
      <c r="K38" s="174"/>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2"/>
      <c r="BI38" s="172"/>
    </row>
    <row r="39" spans="2:62" ht="17.25" customHeight="1" x14ac:dyDescent="0.2"/>
    <row r="40" spans="2:62" s="154" customFormat="1" ht="5.25" customHeight="1" x14ac:dyDescent="0.2">
      <c r="B40" s="158"/>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58"/>
      <c r="AL40" s="158"/>
      <c r="AM40" s="158"/>
      <c r="AN40" s="177"/>
      <c r="AO40" s="177"/>
      <c r="AP40" s="177"/>
      <c r="AQ40" s="177"/>
      <c r="AR40" s="177"/>
      <c r="AS40" s="177"/>
      <c r="AT40" s="177"/>
      <c r="AU40" s="177"/>
      <c r="AV40" s="177"/>
      <c r="AW40" s="177"/>
      <c r="AX40" s="177"/>
      <c r="AY40" s="177"/>
      <c r="AZ40" s="177"/>
      <c r="BA40" s="177"/>
      <c r="BB40" s="177"/>
      <c r="BC40" s="177"/>
      <c r="BD40" s="177"/>
      <c r="BE40" s="177"/>
      <c r="BF40" s="177"/>
      <c r="BG40" s="177"/>
      <c r="BH40" s="178"/>
      <c r="BI40" s="178"/>
    </row>
    <row r="41" spans="2:62" s="154" customFormat="1" ht="20.25" customHeight="1" x14ac:dyDescent="0.2">
      <c r="B41" s="158"/>
      <c r="C41" s="492" t="s">
        <v>3</v>
      </c>
      <c r="D41" s="492"/>
      <c r="E41" s="492"/>
      <c r="F41" s="492"/>
      <c r="G41" s="492"/>
      <c r="H41" s="489"/>
      <c r="I41" s="490"/>
      <c r="J41" s="490"/>
      <c r="K41" s="490"/>
      <c r="L41" s="490"/>
      <c r="M41" s="490"/>
      <c r="N41" s="490"/>
      <c r="O41" s="490"/>
      <c r="P41" s="490"/>
      <c r="Q41" s="490"/>
      <c r="R41" s="490"/>
      <c r="S41" s="490"/>
      <c r="T41" s="490"/>
      <c r="U41" s="490"/>
      <c r="V41" s="490"/>
      <c r="W41" s="490"/>
      <c r="X41" s="490"/>
      <c r="Y41" s="490"/>
      <c r="Z41" s="490"/>
      <c r="AA41" s="490"/>
      <c r="AB41" s="490"/>
      <c r="AC41" s="490"/>
      <c r="AD41" s="490"/>
      <c r="AE41" s="490"/>
      <c r="AF41" s="490"/>
      <c r="AG41" s="490"/>
      <c r="AH41" s="490"/>
      <c r="AI41" s="491"/>
      <c r="AJ41" s="129"/>
      <c r="AK41" s="158"/>
      <c r="AL41" s="158"/>
      <c r="AM41" s="158"/>
      <c r="AN41" s="179"/>
      <c r="AO41" s="495" t="s">
        <v>7</v>
      </c>
      <c r="AP41" s="495"/>
      <c r="AQ41" s="495"/>
      <c r="AR41" s="495"/>
      <c r="AS41" s="495"/>
      <c r="AT41" s="495"/>
      <c r="AU41" s="495"/>
      <c r="AV41" s="495"/>
      <c r="AW41" s="495"/>
      <c r="AX41" s="495"/>
      <c r="AY41" s="495"/>
      <c r="AZ41" s="495"/>
      <c r="BA41" s="495"/>
      <c r="BB41" s="495"/>
      <c r="BC41" s="495"/>
      <c r="BD41" s="495"/>
      <c r="BE41" s="495"/>
      <c r="BF41" s="495"/>
      <c r="BG41" s="495"/>
      <c r="BH41" s="178"/>
      <c r="BI41" s="178"/>
    </row>
    <row r="42" spans="2:62" s="154" customFormat="1" ht="6.75" customHeight="1" x14ac:dyDescent="0.2">
      <c r="B42" s="158"/>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58"/>
      <c r="AL42" s="158"/>
      <c r="AM42" s="158"/>
      <c r="AN42" s="129"/>
      <c r="AO42" s="131"/>
      <c r="AP42" s="131"/>
      <c r="AQ42" s="131"/>
      <c r="AR42" s="131"/>
      <c r="AS42" s="131"/>
      <c r="AT42" s="131"/>
      <c r="AU42" s="131"/>
      <c r="AV42" s="131"/>
      <c r="AW42" s="131"/>
      <c r="AX42" s="131"/>
      <c r="AY42" s="131"/>
      <c r="AZ42" s="131"/>
      <c r="BA42" s="131"/>
      <c r="BB42" s="131"/>
      <c r="BC42" s="131"/>
      <c r="BD42" s="131"/>
      <c r="BE42" s="131"/>
      <c r="BF42" s="131"/>
      <c r="BG42" s="131"/>
      <c r="BH42" s="178"/>
      <c r="BI42" s="180"/>
    </row>
    <row r="43" spans="2:62" s="154" customFormat="1" ht="16.5" customHeight="1" x14ac:dyDescent="0.2">
      <c r="B43" s="158"/>
      <c r="C43" s="131"/>
      <c r="D43" s="131"/>
      <c r="E43" s="131" t="s">
        <v>92</v>
      </c>
      <c r="F43" s="131"/>
      <c r="G43" s="181"/>
      <c r="H43" s="493"/>
      <c r="I43" s="490"/>
      <c r="J43" s="490"/>
      <c r="K43" s="490"/>
      <c r="L43" s="490"/>
      <c r="M43" s="490"/>
      <c r="N43" s="490"/>
      <c r="O43" s="490"/>
      <c r="P43" s="490"/>
      <c r="Q43" s="490"/>
      <c r="R43" s="490"/>
      <c r="S43" s="491"/>
      <c r="T43" s="129"/>
      <c r="U43" s="129"/>
      <c r="V43" s="129"/>
      <c r="W43" s="129"/>
      <c r="X43" s="129"/>
      <c r="Y43" s="129"/>
      <c r="Z43" s="129"/>
      <c r="AA43" s="129"/>
      <c r="AB43" s="129"/>
      <c r="AC43" s="129"/>
      <c r="AD43" s="129"/>
      <c r="AE43" s="129"/>
      <c r="AF43" s="129"/>
      <c r="AG43" s="129"/>
      <c r="AH43" s="129"/>
      <c r="AI43" s="129"/>
      <c r="AJ43" s="129"/>
      <c r="AK43" s="158"/>
      <c r="AL43" s="158"/>
      <c r="AM43" s="158"/>
      <c r="AN43" s="129"/>
      <c r="AO43" s="482"/>
      <c r="AP43" s="482"/>
      <c r="AQ43" s="482"/>
      <c r="AR43" s="482"/>
      <c r="AS43" s="482"/>
      <c r="AT43" s="482"/>
      <c r="AU43" s="482"/>
      <c r="AV43" s="482"/>
      <c r="AW43" s="482"/>
      <c r="AX43" s="482"/>
      <c r="AY43" s="482"/>
      <c r="AZ43" s="482"/>
      <c r="BA43" s="482"/>
      <c r="BB43" s="482"/>
      <c r="BC43" s="482"/>
      <c r="BD43" s="482"/>
      <c r="BE43" s="482"/>
      <c r="BF43" s="482"/>
      <c r="BG43" s="131"/>
      <c r="BH43" s="178"/>
      <c r="BI43" s="158"/>
    </row>
    <row r="44" spans="2:62" s="154" customFormat="1" ht="26.25" customHeight="1" x14ac:dyDescent="0.2">
      <c r="B44" s="158"/>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58"/>
      <c r="AL44" s="158"/>
      <c r="AM44" s="158"/>
      <c r="AN44" s="129"/>
      <c r="AO44" s="482"/>
      <c r="AP44" s="482"/>
      <c r="AQ44" s="482"/>
      <c r="AR44" s="482"/>
      <c r="AS44" s="482"/>
      <c r="AT44" s="482"/>
      <c r="AU44" s="482"/>
      <c r="AV44" s="482"/>
      <c r="AW44" s="482"/>
      <c r="AX44" s="482"/>
      <c r="AY44" s="482"/>
      <c r="AZ44" s="482"/>
      <c r="BA44" s="482"/>
      <c r="BB44" s="482"/>
      <c r="BC44" s="482"/>
      <c r="BD44" s="482"/>
      <c r="BE44" s="482"/>
      <c r="BF44" s="482"/>
      <c r="BG44" s="131"/>
      <c r="BH44" s="178"/>
      <c r="BI44" s="158"/>
    </row>
    <row r="45" spans="2:62" s="154" customFormat="1" ht="9.75" customHeight="1" x14ac:dyDescent="0.2">
      <c r="B45" s="158"/>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58"/>
      <c r="AL45" s="158"/>
      <c r="AM45" s="158"/>
      <c r="AN45" s="133"/>
      <c r="AO45" s="133"/>
      <c r="AP45" s="133"/>
      <c r="AQ45" s="133"/>
      <c r="AR45" s="133"/>
      <c r="AS45" s="133"/>
      <c r="AT45" s="133"/>
      <c r="AU45" s="133"/>
      <c r="AV45" s="133"/>
      <c r="AW45" s="133"/>
      <c r="AX45" s="133"/>
      <c r="AY45" s="133"/>
      <c r="AZ45" s="133"/>
      <c r="BA45" s="133"/>
      <c r="BB45" s="133"/>
      <c r="BC45" s="133"/>
      <c r="BD45" s="133"/>
      <c r="BE45" s="133"/>
      <c r="BF45" s="133"/>
      <c r="BG45" s="133"/>
      <c r="BH45" s="178"/>
      <c r="BI45" s="158"/>
    </row>
    <row r="48" spans="2:62" ht="20.25" x14ac:dyDescent="0.3">
      <c r="B48" s="451"/>
      <c r="C48" s="452" t="s">
        <v>186</v>
      </c>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1"/>
      <c r="AN48" s="451"/>
    </row>
    <row r="49" spans="3:61" ht="15" x14ac:dyDescent="0.25">
      <c r="BI49" s="417"/>
    </row>
    <row r="50" spans="3:61" ht="15" x14ac:dyDescent="0.25">
      <c r="C50" s="462"/>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c r="AP50" s="463"/>
      <c r="AQ50" s="463"/>
      <c r="AR50" s="463"/>
      <c r="AS50" s="463"/>
      <c r="AT50" s="463"/>
      <c r="AU50" s="463"/>
      <c r="AV50" s="463"/>
      <c r="AW50" s="463"/>
      <c r="AX50" s="463"/>
      <c r="AY50" s="463"/>
      <c r="AZ50" s="463"/>
      <c r="BA50" s="463"/>
      <c r="BB50" s="463"/>
      <c r="BC50" s="463"/>
      <c r="BD50" s="463"/>
      <c r="BE50" s="463"/>
      <c r="BF50" s="463"/>
      <c r="BG50" s="464"/>
      <c r="BI50" s="447"/>
    </row>
    <row r="51" spans="3:61" ht="18.75" x14ac:dyDescent="0.3">
      <c r="C51" s="465"/>
      <c r="D51" s="454" t="s">
        <v>187</v>
      </c>
      <c r="E51" s="454"/>
      <c r="F51" s="454"/>
      <c r="G51" s="454"/>
      <c r="H51" s="454"/>
      <c r="I51" s="454"/>
      <c r="J51" s="454"/>
      <c r="K51" s="454"/>
      <c r="L51" s="454"/>
      <c r="M51" s="454"/>
      <c r="N51" s="454"/>
      <c r="O51" s="454"/>
      <c r="P51" s="454"/>
      <c r="Q51" s="454"/>
      <c r="R51" s="500" t="s">
        <v>188</v>
      </c>
      <c r="S51" s="500"/>
      <c r="T51" s="500"/>
      <c r="U51" s="500"/>
      <c r="V51" s="500"/>
      <c r="W51" s="500"/>
      <c r="X51" s="500"/>
      <c r="Y51" s="500"/>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4"/>
      <c r="AW51" s="454"/>
      <c r="AX51" s="454"/>
      <c r="AY51" s="454"/>
      <c r="AZ51" s="454"/>
      <c r="BA51" s="454"/>
      <c r="BB51" s="454"/>
      <c r="BC51" s="454"/>
      <c r="BD51" s="454"/>
      <c r="BE51" s="454"/>
      <c r="BF51" s="454"/>
      <c r="BG51" s="466"/>
      <c r="BI51" s="448"/>
    </row>
    <row r="52" spans="3:61" ht="10.5" customHeight="1" x14ac:dyDescent="0.3">
      <c r="C52" s="465"/>
      <c r="D52" s="454"/>
      <c r="E52" s="454"/>
      <c r="F52" s="454"/>
      <c r="G52" s="454"/>
      <c r="H52" s="454"/>
      <c r="I52" s="454"/>
      <c r="J52" s="454"/>
      <c r="K52" s="454"/>
      <c r="L52" s="454"/>
      <c r="M52" s="454"/>
      <c r="N52" s="454"/>
      <c r="O52" s="454"/>
      <c r="P52" s="454"/>
      <c r="Q52" s="454"/>
      <c r="R52" s="455"/>
      <c r="S52" s="455"/>
      <c r="T52" s="455"/>
      <c r="U52" s="455"/>
      <c r="V52" s="455"/>
      <c r="W52" s="455"/>
      <c r="X52" s="455"/>
      <c r="Y52" s="455"/>
      <c r="Z52" s="454"/>
      <c r="AA52" s="454"/>
      <c r="AB52" s="454"/>
      <c r="AC52" s="454"/>
      <c r="AD52" s="454"/>
      <c r="AE52" s="454"/>
      <c r="AF52" s="454"/>
      <c r="AG52" s="454"/>
      <c r="AH52" s="454"/>
      <c r="AI52" s="454"/>
      <c r="AJ52" s="454"/>
      <c r="AK52" s="454"/>
      <c r="AL52" s="454"/>
      <c r="AM52" s="454"/>
      <c r="AN52" s="454"/>
      <c r="AO52" s="454"/>
      <c r="AP52" s="454"/>
      <c r="AQ52" s="454"/>
      <c r="AR52" s="454"/>
      <c r="AS52" s="454"/>
      <c r="AT52" s="454"/>
      <c r="AU52" s="454"/>
      <c r="AV52" s="454"/>
      <c r="AW52" s="454"/>
      <c r="AX52" s="454"/>
      <c r="AY52" s="454"/>
      <c r="AZ52" s="454"/>
      <c r="BA52" s="454"/>
      <c r="BB52" s="454"/>
      <c r="BC52" s="454"/>
      <c r="BD52" s="454"/>
      <c r="BE52" s="454"/>
      <c r="BF52" s="454"/>
      <c r="BG52" s="466"/>
      <c r="BI52" s="448"/>
    </row>
    <row r="53" spans="3:61" ht="21.75" customHeight="1" x14ac:dyDescent="0.25">
      <c r="C53" s="467"/>
      <c r="D53" s="454" t="s">
        <v>189</v>
      </c>
      <c r="E53" s="456"/>
      <c r="F53" s="454"/>
      <c r="G53" s="454"/>
      <c r="H53" s="454"/>
      <c r="I53" s="454"/>
      <c r="J53" s="454"/>
      <c r="K53" s="454"/>
      <c r="L53" s="454"/>
      <c r="M53" s="454"/>
      <c r="N53" s="454"/>
      <c r="O53" s="454"/>
      <c r="P53" s="454"/>
      <c r="Q53" s="454"/>
      <c r="R53" s="501"/>
      <c r="S53" s="502"/>
      <c r="T53" s="502"/>
      <c r="U53" s="502"/>
      <c r="V53" s="502"/>
      <c r="W53" s="502"/>
      <c r="X53" s="502"/>
      <c r="Y53" s="503"/>
      <c r="Z53" s="457"/>
      <c r="AA53" s="457"/>
      <c r="AB53" s="457"/>
      <c r="AC53" s="457"/>
      <c r="AD53" s="457"/>
      <c r="AE53" s="457"/>
      <c r="AF53" s="454"/>
      <c r="AG53" s="454"/>
      <c r="AH53" s="504"/>
      <c r="AI53" s="504"/>
      <c r="AJ53" s="504"/>
      <c r="AK53" s="504"/>
      <c r="AL53" s="504"/>
      <c r="AM53" s="504"/>
      <c r="AN53" s="504"/>
      <c r="AO53" s="504"/>
      <c r="AP53" s="504"/>
      <c r="AQ53" s="504"/>
      <c r="AR53" s="454"/>
      <c r="AS53" s="454"/>
      <c r="AT53" s="454"/>
      <c r="AU53" s="454"/>
      <c r="AV53" s="454"/>
      <c r="AW53" s="457"/>
      <c r="AX53" s="454"/>
      <c r="AY53" s="454"/>
      <c r="AZ53" s="458"/>
      <c r="BA53" s="457"/>
      <c r="BB53" s="457"/>
      <c r="BC53" s="457"/>
      <c r="BD53" s="457"/>
      <c r="BE53" s="457"/>
      <c r="BF53" s="457"/>
      <c r="BG53" s="468"/>
      <c r="BI53" s="449"/>
    </row>
    <row r="54" spans="3:61" ht="15" x14ac:dyDescent="0.25">
      <c r="C54" s="467"/>
      <c r="D54" s="454"/>
      <c r="E54" s="454"/>
      <c r="F54" s="454"/>
      <c r="G54" s="454"/>
      <c r="H54" s="454"/>
      <c r="I54" s="454"/>
      <c r="J54" s="454"/>
      <c r="K54" s="454"/>
      <c r="L54" s="454"/>
      <c r="M54" s="454"/>
      <c r="N54" s="454"/>
      <c r="O54" s="454"/>
      <c r="P54" s="454"/>
      <c r="Q54" s="454"/>
      <c r="R54" s="454"/>
      <c r="S54" s="454"/>
      <c r="T54" s="454"/>
      <c r="U54" s="454"/>
      <c r="V54" s="505"/>
      <c r="W54" s="505"/>
      <c r="X54" s="505"/>
      <c r="Y54" s="505"/>
      <c r="Z54" s="505"/>
      <c r="AA54" s="505"/>
      <c r="AB54" s="505"/>
      <c r="AC54" s="505"/>
      <c r="AD54" s="505"/>
      <c r="AE54" s="505"/>
      <c r="AF54" s="454"/>
      <c r="AG54" s="454"/>
      <c r="AH54" s="505"/>
      <c r="AI54" s="505"/>
      <c r="AJ54" s="505"/>
      <c r="AK54" s="505"/>
      <c r="AL54" s="505"/>
      <c r="AM54" s="505"/>
      <c r="AN54" s="505"/>
      <c r="AO54" s="505"/>
      <c r="AP54" s="505"/>
      <c r="AQ54" s="505"/>
      <c r="AR54" s="505"/>
      <c r="AS54" s="454"/>
      <c r="AT54" s="454"/>
      <c r="AU54" s="454"/>
      <c r="AV54" s="454"/>
      <c r="AW54" s="506"/>
      <c r="AX54" s="505"/>
      <c r="AY54" s="505"/>
      <c r="AZ54" s="505"/>
      <c r="BA54" s="505"/>
      <c r="BB54" s="505"/>
      <c r="BC54" s="505"/>
      <c r="BD54" s="505"/>
      <c r="BE54" s="505"/>
      <c r="BF54" s="505"/>
      <c r="BG54" s="507"/>
      <c r="BI54" s="448"/>
    </row>
    <row r="55" spans="3:61" ht="42.75" customHeight="1" x14ac:dyDescent="0.25">
      <c r="C55" s="467"/>
      <c r="D55" s="508" t="s">
        <v>198</v>
      </c>
      <c r="E55" s="508"/>
      <c r="F55" s="508"/>
      <c r="G55" s="508"/>
      <c r="H55" s="508"/>
      <c r="I55" s="508"/>
      <c r="J55" s="508"/>
      <c r="K55" s="508"/>
      <c r="L55" s="508"/>
      <c r="M55" s="508"/>
      <c r="N55" s="508"/>
      <c r="O55" s="508"/>
      <c r="P55" s="508"/>
      <c r="Q55" s="459"/>
      <c r="R55" s="509">
        <f>IF(R51="- 50 salariés",R53*1,R53-(R53*9.7%*98.25%))</f>
        <v>0</v>
      </c>
      <c r="S55" s="510"/>
      <c r="T55" s="510"/>
      <c r="U55" s="510"/>
      <c r="V55" s="510"/>
      <c r="W55" s="510"/>
      <c r="X55" s="510"/>
      <c r="Y55" s="511"/>
      <c r="Z55" s="460"/>
      <c r="AA55" s="460"/>
      <c r="AB55" s="514" t="s">
        <v>190</v>
      </c>
      <c r="AC55" s="514"/>
      <c r="AD55" s="514"/>
      <c r="AE55" s="514"/>
      <c r="AF55" s="514"/>
      <c r="AG55" s="514"/>
      <c r="AH55" s="514"/>
      <c r="AI55" s="514"/>
      <c r="AJ55" s="514"/>
      <c r="AK55" s="514"/>
      <c r="AL55" s="515"/>
      <c r="AM55" s="461"/>
      <c r="AN55" s="461"/>
      <c r="AO55" s="514" t="s">
        <v>191</v>
      </c>
      <c r="AP55" s="514"/>
      <c r="AQ55" s="514"/>
      <c r="AR55" s="514"/>
      <c r="AS55" s="514"/>
      <c r="AT55" s="514"/>
      <c r="AU55" s="454"/>
      <c r="AV55" s="454"/>
      <c r="AW55" s="512"/>
      <c r="AX55" s="512"/>
      <c r="AY55" s="512"/>
      <c r="AZ55" s="512"/>
      <c r="BA55" s="512"/>
      <c r="BB55" s="512"/>
      <c r="BC55" s="512"/>
      <c r="BD55" s="512"/>
      <c r="BE55" s="512"/>
      <c r="BF55" s="512"/>
      <c r="BG55" s="466"/>
      <c r="BI55" s="448"/>
    </row>
    <row r="56" spans="3:61" ht="15" x14ac:dyDescent="0.25">
      <c r="C56" s="467"/>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514"/>
      <c r="AC56" s="514"/>
      <c r="AD56" s="514"/>
      <c r="AE56" s="514"/>
      <c r="AF56" s="514"/>
      <c r="AG56" s="514"/>
      <c r="AH56" s="514"/>
      <c r="AI56" s="514"/>
      <c r="AJ56" s="514"/>
      <c r="AK56" s="514"/>
      <c r="AL56" s="515"/>
      <c r="AM56" s="461"/>
      <c r="AN56" s="461"/>
      <c r="AO56" s="514"/>
      <c r="AP56" s="514"/>
      <c r="AQ56" s="514"/>
      <c r="AR56" s="514"/>
      <c r="AS56" s="514"/>
      <c r="AT56" s="514"/>
      <c r="AU56" s="454"/>
      <c r="AV56" s="454"/>
      <c r="AW56" s="454"/>
      <c r="AX56" s="454"/>
      <c r="AY56" s="454"/>
      <c r="AZ56" s="454"/>
      <c r="BA56" s="454"/>
      <c r="BB56" s="454"/>
      <c r="BC56" s="454"/>
      <c r="BD56" s="454"/>
      <c r="BE56" s="454"/>
      <c r="BF56" s="454"/>
      <c r="BG56" s="466"/>
      <c r="BI56" s="448"/>
    </row>
    <row r="57" spans="3:61" ht="48.75" customHeight="1" x14ac:dyDescent="0.25">
      <c r="C57" s="467"/>
      <c r="D57" s="513" t="s">
        <v>199</v>
      </c>
      <c r="E57" s="513"/>
      <c r="F57" s="513"/>
      <c r="G57" s="513"/>
      <c r="H57" s="513"/>
      <c r="I57" s="513"/>
      <c r="J57" s="513"/>
      <c r="K57" s="513"/>
      <c r="L57" s="513"/>
      <c r="M57" s="513"/>
      <c r="N57" s="513"/>
      <c r="O57" s="513"/>
      <c r="P57" s="513"/>
      <c r="Q57" s="454"/>
      <c r="R57" s="509">
        <f>IF(R51="- 50 salariés",R53-(R53*9.7%*98.25%),R53-(R53*9.7%*98.25%))</f>
        <v>0</v>
      </c>
      <c r="S57" s="510"/>
      <c r="T57" s="510"/>
      <c r="U57" s="510"/>
      <c r="V57" s="510"/>
      <c r="W57" s="510"/>
      <c r="X57" s="510"/>
      <c r="Y57" s="511"/>
      <c r="Z57" s="454"/>
      <c r="AA57" s="454"/>
      <c r="AB57" s="514"/>
      <c r="AC57" s="514"/>
      <c r="AD57" s="514"/>
      <c r="AE57" s="514"/>
      <c r="AF57" s="514"/>
      <c r="AG57" s="514"/>
      <c r="AH57" s="514"/>
      <c r="AI57" s="514"/>
      <c r="AJ57" s="514"/>
      <c r="AK57" s="514"/>
      <c r="AL57" s="515"/>
      <c r="AM57" s="461"/>
      <c r="AN57" s="461"/>
      <c r="AO57" s="514"/>
      <c r="AP57" s="514"/>
      <c r="AQ57" s="514"/>
      <c r="AR57" s="514"/>
      <c r="AS57" s="514"/>
      <c r="AT57" s="514"/>
      <c r="AU57" s="454"/>
      <c r="AV57" s="454"/>
      <c r="AW57" s="506"/>
      <c r="AX57" s="505"/>
      <c r="AY57" s="505"/>
      <c r="AZ57" s="505"/>
      <c r="BA57" s="505"/>
      <c r="BB57" s="505"/>
      <c r="BC57" s="505"/>
      <c r="BD57" s="505"/>
      <c r="BE57" s="505"/>
      <c r="BF57" s="505"/>
      <c r="BG57" s="507"/>
      <c r="BI57" s="448"/>
    </row>
    <row r="58" spans="3:61" ht="15" x14ac:dyDescent="0.25">
      <c r="C58" s="469"/>
      <c r="D58" s="470"/>
      <c r="E58" s="470"/>
      <c r="F58" s="470"/>
      <c r="G58" s="470"/>
      <c r="H58" s="470"/>
      <c r="I58" s="470"/>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470"/>
      <c r="AM58" s="470"/>
      <c r="AN58" s="470"/>
      <c r="AO58" s="470"/>
      <c r="AP58" s="470"/>
      <c r="AQ58" s="470"/>
      <c r="AR58" s="470"/>
      <c r="AS58" s="470"/>
      <c r="AT58" s="470"/>
      <c r="AU58" s="470"/>
      <c r="AV58" s="470"/>
      <c r="AW58" s="470"/>
      <c r="AX58" s="470"/>
      <c r="AY58" s="470"/>
      <c r="AZ58" s="470"/>
      <c r="BA58" s="470"/>
      <c r="BB58" s="470"/>
      <c r="BC58" s="470"/>
      <c r="BD58" s="470"/>
      <c r="BE58" s="470"/>
      <c r="BF58" s="470"/>
      <c r="BG58" s="471"/>
      <c r="BI58" s="450"/>
    </row>
  </sheetData>
  <sheetProtection algorithmName="SHA-512" hashValue="Gvg7Eyn5tX+QoqPFT3LgMlFJ/SUEVuhxdNbJ/kPYGFfxCqfBCl/EU3YvREagLBjx1wAvUzPUS8z1l+xtQuCk1w==" saltValue="dsynNfVmrAthJW0qk0HR/Q==" spinCount="100000" sheet="1" selectLockedCells="1"/>
  <customSheetViews>
    <customSheetView guid="{8BBDF041-1EC5-4F43-8AC5-BFD5AE5CB39A}" showPageBreaks="1" fitToPage="1" printArea="1" hiddenColumns="1" topLeftCell="A10">
      <selection activeCell="X13" sqref="X13:BF13"/>
      <pageMargins left="3.937007874015748E-2" right="3.937007874015748E-2" top="0.19685039370078741" bottom="0.19685039370078741" header="0" footer="0"/>
      <printOptions horizontalCentered="1" verticalCentered="1"/>
      <pageSetup paperSize="9" scale="79" fitToHeight="0" orientation="landscape" r:id="rId1"/>
    </customSheetView>
  </customSheetViews>
  <mergeCells count="48">
    <mergeCell ref="AW54:BG54"/>
    <mergeCell ref="D55:P55"/>
    <mergeCell ref="R55:Y55"/>
    <mergeCell ref="AW55:BF55"/>
    <mergeCell ref="D57:P57"/>
    <mergeCell ref="R57:Y57"/>
    <mergeCell ref="AW57:BG57"/>
    <mergeCell ref="AB55:AL57"/>
    <mergeCell ref="AO55:AT57"/>
    <mergeCell ref="R51:Y51"/>
    <mergeCell ref="R53:Y53"/>
    <mergeCell ref="AH53:AQ53"/>
    <mergeCell ref="V54:AE54"/>
    <mergeCell ref="AH54:AR54"/>
    <mergeCell ref="E37:L37"/>
    <mergeCell ref="AM37:AT37"/>
    <mergeCell ref="M37:U37"/>
    <mergeCell ref="AC22:AI22"/>
    <mergeCell ref="C31:BC32"/>
    <mergeCell ref="C35:BG35"/>
    <mergeCell ref="AO43:BF44"/>
    <mergeCell ref="C1:AZ5"/>
    <mergeCell ref="BA1:BG5"/>
    <mergeCell ref="C6:BG6"/>
    <mergeCell ref="AK9:AY9"/>
    <mergeCell ref="C7:BG7"/>
    <mergeCell ref="BA9:BF9"/>
    <mergeCell ref="H41:AI41"/>
    <mergeCell ref="C41:G41"/>
    <mergeCell ref="H43:S43"/>
    <mergeCell ref="C18:BG18"/>
    <mergeCell ref="AV37:BG37"/>
    <mergeCell ref="AO41:BG41"/>
    <mergeCell ref="AB37:AL37"/>
    <mergeCell ref="L9:T9"/>
    <mergeCell ref="C9:K9"/>
    <mergeCell ref="L13:T13"/>
    <mergeCell ref="L15:Z15"/>
    <mergeCell ref="C11:J11"/>
    <mergeCell ref="C13:J13"/>
    <mergeCell ref="L11:BF11"/>
    <mergeCell ref="X13:BF13"/>
    <mergeCell ref="AM15:BF15"/>
    <mergeCell ref="C19:BG20"/>
    <mergeCell ref="Q22:T22"/>
    <mergeCell ref="Q26:T26"/>
    <mergeCell ref="AC26:AI26"/>
    <mergeCell ref="AA15:AL15"/>
  </mergeCells>
  <conditionalFormatting sqref="R40:AB47 R60:AB70">
    <cfRule type="expression" priority="2">
      <formula>AM49="Abondement unilatéral"</formula>
    </cfRule>
  </conditionalFormatting>
  <conditionalFormatting sqref="R38:AB38">
    <cfRule type="expression" priority="21">
      <formula>AM47="Abondement unilatéral"</formula>
    </cfRule>
  </conditionalFormatting>
  <conditionalFormatting sqref="S30:AC30">
    <cfRule type="expression" priority="22">
      <formula>#REF!="Abondement unilatéral"</formula>
    </cfRule>
  </conditionalFormatting>
  <dataValidations count="3">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decimal" allowBlank="1" showInputMessage="1" showErrorMessage="1" errorTitle="Erreur" error="Le plafond d'abondement PERCOL-I doit être inférieur à 6581,76 €" prompt="Le plafond d'abondement PERCOL-I doit être inférieur à 6581,76 €" sqref="U26" xr:uid="{CAB9F494-A5A2-4FD1-AE5A-C892D95CBABD}">
      <formula1>0</formula1>
      <formula2>6581.76</formula2>
    </dataValidation>
  </dataValidations>
  <printOptions horizontalCentered="1" verticalCentered="1"/>
  <pageMargins left="3.937007874015748E-2" right="3.937007874015748E-2" top="0.19685039370078741" bottom="0.19685039370078741" header="0" footer="0"/>
  <pageSetup paperSize="9" scale="80" fitToHeight="0" orientation="landscape"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E86EC509-284C-46BE-972F-4CC950E11976}">
          <x14:formula1>
            <xm:f>Données!$C$33:$C$34</xm:f>
          </x14:formula1>
          <xm:sqref>R51:Y51</xm:sqref>
        </x14:dataValidation>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G555"/>
  <sheetViews>
    <sheetView showZeros="0" zoomScaleNormal="100" workbookViewId="0">
      <selection activeCell="M17" sqref="M17:Y17"/>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88" t="s">
        <v>52</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56" t="s">
        <v>72</v>
      </c>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99"/>
      <c r="N5" s="600"/>
      <c r="O5" s="600"/>
      <c r="P5" s="600"/>
      <c r="Q5" s="601"/>
      <c r="R5" s="592" t="s">
        <v>54</v>
      </c>
      <c r="S5" s="592"/>
      <c r="T5" s="593"/>
      <c r="U5" s="594"/>
      <c r="V5" s="594"/>
      <c r="W5" s="594"/>
      <c r="X5" s="594"/>
      <c r="Y5" s="595"/>
      <c r="Z5" s="421"/>
      <c r="AA5" s="196"/>
      <c r="AB5" s="196" t="s">
        <v>55</v>
      </c>
      <c r="AC5" s="190"/>
      <c r="AD5" s="421"/>
      <c r="AE5" s="190"/>
      <c r="AF5" s="193"/>
      <c r="AG5" s="193"/>
      <c r="AH5" s="596"/>
      <c r="AI5" s="597"/>
      <c r="AJ5" s="597"/>
      <c r="AK5" s="597"/>
      <c r="AL5" s="597"/>
      <c r="AM5" s="597"/>
      <c r="AN5" s="597"/>
      <c r="AO5" s="597"/>
      <c r="AP5" s="597"/>
      <c r="AQ5" s="597"/>
      <c r="AR5" s="597"/>
      <c r="AS5" s="597"/>
      <c r="AT5" s="597"/>
      <c r="AU5" s="597"/>
      <c r="AV5" s="598"/>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89"/>
      <c r="N7" s="590"/>
      <c r="O7" s="590"/>
      <c r="P7" s="590"/>
      <c r="Q7" s="590"/>
      <c r="R7" s="590"/>
      <c r="S7" s="590"/>
      <c r="T7" s="590"/>
      <c r="U7" s="590"/>
      <c r="V7" s="590"/>
      <c r="W7" s="590"/>
      <c r="X7" s="590"/>
      <c r="Y7" s="591"/>
      <c r="Z7" s="202"/>
      <c r="AA7" s="198"/>
      <c r="AB7" s="422" t="s">
        <v>120</v>
      </c>
      <c r="AC7" s="198"/>
      <c r="AD7" s="198"/>
      <c r="AE7" s="198"/>
      <c r="AF7" s="193"/>
      <c r="AG7" s="193"/>
      <c r="AH7" s="596"/>
      <c r="AI7" s="597"/>
      <c r="AJ7" s="597"/>
      <c r="AK7" s="597"/>
      <c r="AL7" s="597"/>
      <c r="AM7" s="597"/>
      <c r="AN7" s="597"/>
      <c r="AO7" s="597"/>
      <c r="AP7" s="597"/>
      <c r="AQ7" s="597"/>
      <c r="AR7" s="597"/>
      <c r="AS7" s="597"/>
      <c r="AT7" s="597"/>
      <c r="AU7" s="597"/>
      <c r="AV7" s="598"/>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602"/>
      <c r="N9" s="603"/>
      <c r="O9" s="603"/>
      <c r="P9" s="603"/>
      <c r="Q9" s="604"/>
      <c r="R9" s="205" t="s">
        <v>122</v>
      </c>
      <c r="S9" s="205"/>
      <c r="T9" s="205"/>
      <c r="U9" s="205"/>
      <c r="V9" s="205"/>
      <c r="W9" s="205"/>
      <c r="X9" s="196"/>
      <c r="Y9" s="427"/>
      <c r="Z9" s="420"/>
      <c r="AA9" s="420"/>
      <c r="AB9" s="423" t="s">
        <v>124</v>
      </c>
      <c r="AC9" s="420"/>
      <c r="AD9" s="420"/>
      <c r="AE9" s="198"/>
      <c r="AF9" s="193"/>
      <c r="AG9" s="193"/>
      <c r="AH9" s="596"/>
      <c r="AI9" s="597"/>
      <c r="AJ9" s="597"/>
      <c r="AK9" s="597"/>
      <c r="AL9" s="597"/>
      <c r="AM9" s="597"/>
      <c r="AN9" s="597"/>
      <c r="AO9" s="597"/>
      <c r="AP9" s="597"/>
      <c r="AQ9" s="597"/>
      <c r="AR9" s="597"/>
      <c r="AS9" s="597"/>
      <c r="AT9" s="597"/>
      <c r="AU9" s="597"/>
      <c r="AV9" s="598"/>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89"/>
      <c r="N11" s="590"/>
      <c r="O11" s="590"/>
      <c r="P11" s="590"/>
      <c r="Q11" s="590"/>
      <c r="R11" s="590"/>
      <c r="S11" s="590"/>
      <c r="T11" s="590"/>
      <c r="U11" s="590"/>
      <c r="V11" s="590"/>
      <c r="W11" s="590"/>
      <c r="X11" s="590"/>
      <c r="Y11" s="591"/>
      <c r="Z11" s="420"/>
      <c r="AA11" s="420"/>
      <c r="AB11" s="274" t="s">
        <v>123</v>
      </c>
      <c r="AC11" s="420"/>
      <c r="AD11" s="420"/>
      <c r="AE11" s="198"/>
      <c r="AF11" s="193"/>
      <c r="AG11" s="193"/>
      <c r="AH11" s="589"/>
      <c r="AI11" s="590"/>
      <c r="AJ11" s="590"/>
      <c r="AK11" s="590"/>
      <c r="AL11" s="590"/>
      <c r="AM11" s="590"/>
      <c r="AN11" s="590"/>
      <c r="AO11" s="590"/>
      <c r="AP11" s="590"/>
      <c r="AQ11" s="590"/>
      <c r="AR11" s="590"/>
      <c r="AS11" s="590"/>
      <c r="AT11" s="590"/>
      <c r="AU11" s="590"/>
      <c r="AV11" s="591"/>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89"/>
      <c r="N13" s="590"/>
      <c r="O13" s="590"/>
      <c r="P13" s="590"/>
      <c r="Q13" s="591"/>
      <c r="R13" s="592" t="s">
        <v>41</v>
      </c>
      <c r="S13" s="592"/>
      <c r="T13" s="593"/>
      <c r="U13" s="594"/>
      <c r="V13" s="594"/>
      <c r="W13" s="594"/>
      <c r="X13" s="594"/>
      <c r="Y13" s="595"/>
      <c r="Z13" s="420"/>
      <c r="AA13" s="420"/>
      <c r="AB13" s="424" t="s">
        <v>57</v>
      </c>
      <c r="AC13" s="425"/>
      <c r="AD13" s="425"/>
      <c r="AE13" s="198"/>
      <c r="AF13" s="425"/>
      <c r="AG13" s="425"/>
      <c r="AH13" s="605"/>
      <c r="AI13" s="606"/>
      <c r="AJ13" s="606"/>
      <c r="AK13" s="606"/>
      <c r="AL13" s="606"/>
      <c r="AM13" s="606"/>
      <c r="AN13" s="606"/>
      <c r="AO13" s="606"/>
      <c r="AP13" s="606"/>
      <c r="AQ13" s="606"/>
      <c r="AR13" s="606"/>
      <c r="AS13" s="606"/>
      <c r="AT13" s="606"/>
      <c r="AU13" s="606"/>
      <c r="AV13" s="607"/>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93"/>
      <c r="N15" s="594"/>
      <c r="O15" s="594"/>
      <c r="P15" s="594"/>
      <c r="Q15" s="594"/>
      <c r="R15" s="594"/>
      <c r="S15" s="594"/>
      <c r="T15" s="594"/>
      <c r="U15" s="594"/>
      <c r="V15" s="594"/>
      <c r="W15" s="594"/>
      <c r="X15" s="594"/>
      <c r="Y15" s="595"/>
      <c r="Z15" s="207"/>
      <c r="AA15" s="208"/>
      <c r="AB15" s="426" t="s">
        <v>58</v>
      </c>
      <c r="AC15" s="209"/>
      <c r="AD15" s="210"/>
      <c r="AE15" s="198"/>
      <c r="AF15" s="214"/>
      <c r="AG15" s="190"/>
      <c r="AH15" s="596"/>
      <c r="AI15" s="597"/>
      <c r="AJ15" s="597"/>
      <c r="AK15" s="597"/>
      <c r="AL15" s="597"/>
      <c r="AM15" s="597"/>
      <c r="AN15" s="597"/>
      <c r="AO15" s="597"/>
      <c r="AP15" s="597"/>
      <c r="AQ15" s="597"/>
      <c r="AR15" s="597"/>
      <c r="AS15" s="597"/>
      <c r="AT15" s="597"/>
      <c r="AU15" s="597"/>
      <c r="AV15" s="598"/>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93"/>
      <c r="N17" s="594"/>
      <c r="O17" s="594"/>
      <c r="P17" s="594"/>
      <c r="Q17" s="594"/>
      <c r="R17" s="594"/>
      <c r="S17" s="594"/>
      <c r="T17" s="594"/>
      <c r="U17" s="594"/>
      <c r="V17" s="594"/>
      <c r="W17" s="594"/>
      <c r="X17" s="594"/>
      <c r="Y17" s="595"/>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1" t="s">
        <v>73</v>
      </c>
      <c r="C20" s="581"/>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78">
        <f>'Informations Entreprise'!$L$9</f>
        <v>0</v>
      </c>
      <c r="N22" s="579"/>
      <c r="O22" s="579"/>
      <c r="P22" s="579"/>
      <c r="Q22" s="579"/>
      <c r="R22" s="579"/>
      <c r="S22" s="579"/>
      <c r="T22" s="579"/>
      <c r="U22" s="579"/>
      <c r="V22" s="579"/>
      <c r="W22" s="579"/>
      <c r="X22" s="579"/>
      <c r="Y22" s="580"/>
      <c r="Z22" s="229"/>
      <c r="AA22" s="229"/>
      <c r="AB22" s="444" t="s">
        <v>74</v>
      </c>
      <c r="AC22" s="444"/>
      <c r="AD22" s="221"/>
      <c r="AE22" s="221"/>
      <c r="AF22" s="221"/>
      <c r="AG22" s="221"/>
      <c r="AH22" s="582">
        <f>'Informations Entreprise'!BA9</f>
        <v>0</v>
      </c>
      <c r="AI22" s="583"/>
      <c r="AJ22" s="583"/>
      <c r="AK22" s="583"/>
      <c r="AL22" s="583"/>
      <c r="AM22" s="583"/>
      <c r="AN22" s="583"/>
      <c r="AO22" s="583"/>
      <c r="AP22" s="583"/>
      <c r="AQ22" s="583"/>
      <c r="AR22" s="583"/>
      <c r="AS22" s="583"/>
      <c r="AT22" s="583"/>
      <c r="AU22" s="583"/>
      <c r="AV22" s="584"/>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75">
        <f>'Informations Entreprise'!$L$11</f>
        <v>0</v>
      </c>
      <c r="N24" s="576"/>
      <c r="O24" s="576"/>
      <c r="P24" s="576"/>
      <c r="Q24" s="576"/>
      <c r="R24" s="576"/>
      <c r="S24" s="576"/>
      <c r="T24" s="576"/>
      <c r="U24" s="576"/>
      <c r="V24" s="576"/>
      <c r="W24" s="576"/>
      <c r="X24" s="576"/>
      <c r="Y24" s="577"/>
      <c r="Z24" s="225"/>
      <c r="AA24" s="225"/>
      <c r="AB24" s="444" t="s">
        <v>158</v>
      </c>
      <c r="AC24" s="225"/>
      <c r="AD24" s="225"/>
      <c r="AE24" s="225"/>
      <c r="AF24" s="225"/>
      <c r="AG24" s="225"/>
      <c r="AH24" s="582" t="str">
        <f>'Informations Entreprise'!AM37</f>
        <v>Versements volontaires</v>
      </c>
      <c r="AI24" s="583"/>
      <c r="AJ24" s="583"/>
      <c r="AK24" s="583"/>
      <c r="AL24" s="583"/>
      <c r="AM24" s="583"/>
      <c r="AN24" s="583"/>
      <c r="AO24" s="583"/>
      <c r="AP24" s="583"/>
      <c r="AQ24" s="583"/>
      <c r="AR24" s="583"/>
      <c r="AS24" s="583"/>
      <c r="AT24" s="583"/>
      <c r="AU24" s="583"/>
      <c r="AV24" s="584"/>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75">
        <f>'Informations Entreprise'!$L$15</f>
        <v>0</v>
      </c>
      <c r="N26" s="576"/>
      <c r="O26" s="576"/>
      <c r="P26" s="576"/>
      <c r="Q26" s="576"/>
      <c r="R26" s="576"/>
      <c r="S26" s="576"/>
      <c r="T26" s="576"/>
      <c r="U26" s="576"/>
      <c r="V26" s="576"/>
      <c r="W26" s="576"/>
      <c r="X26" s="576"/>
      <c r="Y26" s="577"/>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75">
        <f>'Informations Entreprise'!$AM$15</f>
        <v>0</v>
      </c>
      <c r="N28" s="576"/>
      <c r="O28" s="576"/>
      <c r="P28" s="576"/>
      <c r="Q28" s="576"/>
      <c r="R28" s="576"/>
      <c r="S28" s="576"/>
      <c r="T28" s="576"/>
      <c r="U28" s="576"/>
      <c r="V28" s="576"/>
      <c r="W28" s="576"/>
      <c r="X28" s="576"/>
      <c r="Y28" s="577"/>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88"/>
      <c r="AY32" s="188"/>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241"/>
      <c r="AY33" s="188"/>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241"/>
      <c r="AY34" s="188"/>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241"/>
      <c r="AY35" s="188"/>
      <c r="BL35" s="608"/>
      <c r="BM35" s="608"/>
      <c r="BN35" s="608"/>
      <c r="BO35" s="608"/>
      <c r="BP35" s="608"/>
      <c r="BQ35" s="608"/>
    </row>
    <row r="36" spans="2:81" ht="12" customHeight="1" x14ac:dyDescent="0.15">
      <c r="B36" s="609" t="str">
        <f>IF('Informations Entreprise'!$M$37="Gamme GER","84289 - GER Monétaire",IF('Informations Entreprise'!$M$37="Gamme TESORUS","82659 - TESORUS Monétaire",""))</f>
        <v>84289 - GER Monétaire</v>
      </c>
      <c r="C36" s="610"/>
      <c r="D36" s="610"/>
      <c r="E36" s="610"/>
      <c r="F36" s="610"/>
      <c r="G36" s="610"/>
      <c r="H36" s="610"/>
      <c r="I36" s="610"/>
      <c r="J36" s="610"/>
      <c r="K36" s="610"/>
      <c r="L36" s="610"/>
      <c r="M36" s="610"/>
      <c r="N36" s="610"/>
      <c r="O36" s="610"/>
      <c r="P36" s="610"/>
      <c r="Q36" s="611"/>
      <c r="R36" s="546"/>
      <c r="S36" s="547"/>
      <c r="T36" s="547"/>
      <c r="U36" s="547"/>
      <c r="V36" s="547"/>
      <c r="W36" s="547"/>
      <c r="X36" s="547"/>
      <c r="Y36" s="547"/>
      <c r="Z36" s="547"/>
      <c r="AA36" s="547"/>
      <c r="AB36" s="586"/>
      <c r="AC36" s="546"/>
      <c r="AD36" s="547"/>
      <c r="AE36" s="547"/>
      <c r="AF36" s="547"/>
      <c r="AG36" s="547"/>
      <c r="AH36" s="547"/>
      <c r="AI36" s="547"/>
      <c r="AJ36" s="547"/>
      <c r="AK36" s="547"/>
      <c r="AL36" s="547"/>
      <c r="AM36" s="242"/>
      <c r="AN36" s="243"/>
      <c r="AO36" s="243"/>
      <c r="AP36" s="243"/>
      <c r="AQ36" s="243"/>
      <c r="AR36" s="243"/>
      <c r="AS36" s="243"/>
      <c r="AT36" s="243"/>
      <c r="AU36" s="112"/>
      <c r="AV36" s="112"/>
      <c r="AW36" s="244"/>
      <c r="AX36" s="241"/>
      <c r="AY36" s="188"/>
    </row>
    <row r="37" spans="2:81" ht="12" customHeight="1" x14ac:dyDescent="0.15">
      <c r="B37" s="612"/>
      <c r="C37" s="613"/>
      <c r="D37" s="613"/>
      <c r="E37" s="613"/>
      <c r="F37" s="613"/>
      <c r="G37" s="613"/>
      <c r="H37" s="613"/>
      <c r="I37" s="613"/>
      <c r="J37" s="613"/>
      <c r="K37" s="613"/>
      <c r="L37" s="613"/>
      <c r="M37" s="613"/>
      <c r="N37" s="613"/>
      <c r="O37" s="613"/>
      <c r="P37" s="613"/>
      <c r="Q37" s="614"/>
      <c r="R37" s="548"/>
      <c r="S37" s="549"/>
      <c r="T37" s="549"/>
      <c r="U37" s="549"/>
      <c r="V37" s="549"/>
      <c r="W37" s="549"/>
      <c r="X37" s="549"/>
      <c r="Y37" s="549"/>
      <c r="Z37" s="549"/>
      <c r="AA37" s="549"/>
      <c r="AB37" s="587"/>
      <c r="AC37" s="548"/>
      <c r="AD37" s="549"/>
      <c r="AE37" s="549"/>
      <c r="AF37" s="549"/>
      <c r="AG37" s="549"/>
      <c r="AH37" s="549"/>
      <c r="AI37" s="549"/>
      <c r="AJ37" s="549"/>
      <c r="AK37" s="549"/>
      <c r="AL37" s="549"/>
      <c r="AM37" s="245"/>
      <c r="AN37" s="246"/>
      <c r="AO37" s="246"/>
      <c r="AP37" s="246"/>
      <c r="AQ37" s="246"/>
      <c r="AR37" s="246"/>
      <c r="AS37" s="246"/>
      <c r="AT37" s="246"/>
      <c r="AU37" s="109"/>
      <c r="AV37" s="109"/>
      <c r="AW37" s="247"/>
      <c r="AX37" s="241"/>
      <c r="AY37" s="188"/>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6"/>
      <c r="AC38" s="546"/>
      <c r="AD38" s="547"/>
      <c r="AE38" s="547"/>
      <c r="AF38" s="547"/>
      <c r="AG38" s="547"/>
      <c r="AH38" s="547"/>
      <c r="AI38" s="547"/>
      <c r="AJ38" s="547"/>
      <c r="AK38" s="547"/>
      <c r="AL38" s="547"/>
      <c r="AM38" s="248"/>
      <c r="AN38" s="615" t="s">
        <v>161</v>
      </c>
      <c r="AO38" s="616"/>
      <c r="AP38" s="616"/>
      <c r="AQ38" s="616"/>
      <c r="AR38" s="616"/>
      <c r="AS38" s="616"/>
      <c r="AT38" s="616"/>
      <c r="AU38" s="616"/>
      <c r="AV38" s="617"/>
      <c r="AW38" s="247"/>
      <c r="AX38" s="188"/>
      <c r="AY38" s="188"/>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7"/>
      <c r="AC39" s="548"/>
      <c r="AD39" s="549"/>
      <c r="AE39" s="549"/>
      <c r="AF39" s="549"/>
      <c r="AG39" s="549"/>
      <c r="AH39" s="549"/>
      <c r="AI39" s="549"/>
      <c r="AJ39" s="549"/>
      <c r="AK39" s="549"/>
      <c r="AL39" s="549"/>
      <c r="AM39" s="248"/>
      <c r="AN39" s="618"/>
      <c r="AO39" s="619"/>
      <c r="AP39" s="619"/>
      <c r="AQ39" s="619"/>
      <c r="AR39" s="619"/>
      <c r="AS39" s="619"/>
      <c r="AT39" s="619"/>
      <c r="AU39" s="619"/>
      <c r="AV39" s="620"/>
      <c r="AW39" s="247"/>
      <c r="AX39" s="188"/>
      <c r="AY39" s="188"/>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6"/>
      <c r="AC40" s="546"/>
      <c r="AD40" s="547"/>
      <c r="AE40" s="547"/>
      <c r="AF40" s="547"/>
      <c r="AG40" s="547"/>
      <c r="AH40" s="547"/>
      <c r="AI40" s="547"/>
      <c r="AJ40" s="547"/>
      <c r="AK40" s="547"/>
      <c r="AL40" s="547"/>
      <c r="AM40" s="113"/>
      <c r="AN40" s="621"/>
      <c r="AO40" s="622"/>
      <c r="AP40" s="622"/>
      <c r="AQ40" s="622"/>
      <c r="AR40" s="622"/>
      <c r="AS40" s="622"/>
      <c r="AT40" s="622"/>
      <c r="AU40" s="622"/>
      <c r="AV40" s="623"/>
      <c r="AW40" s="247"/>
      <c r="AX40" s="188"/>
      <c r="AY40" s="188"/>
      <c r="BL40" s="249"/>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7"/>
      <c r="AC41" s="548"/>
      <c r="AD41" s="549"/>
      <c r="AE41" s="549"/>
      <c r="AF41" s="549"/>
      <c r="AG41" s="549"/>
      <c r="AH41" s="549"/>
      <c r="AI41" s="549"/>
      <c r="AJ41" s="549"/>
      <c r="AK41" s="549"/>
      <c r="AL41" s="549"/>
      <c r="AM41" s="248"/>
      <c r="AN41" s="250"/>
      <c r="AO41" s="250"/>
      <c r="AP41" s="250"/>
      <c r="AQ41" s="250"/>
      <c r="AR41" s="250"/>
      <c r="AS41" s="250"/>
      <c r="AT41" s="250"/>
      <c r="AU41" s="109"/>
      <c r="AV41" s="109"/>
      <c r="AW41" s="247"/>
      <c r="AX41" s="188"/>
      <c r="AY41" s="188"/>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6"/>
      <c r="AC42" s="546"/>
      <c r="AD42" s="547"/>
      <c r="AE42" s="547"/>
      <c r="AF42" s="547"/>
      <c r="AG42" s="547"/>
      <c r="AH42" s="547"/>
      <c r="AI42" s="547"/>
      <c r="AJ42" s="547"/>
      <c r="AK42" s="547"/>
      <c r="AL42" s="547"/>
      <c r="AM42" s="114"/>
      <c r="AN42" s="180" t="s">
        <v>85</v>
      </c>
      <c r="AO42" s="250"/>
      <c r="AP42" s="250"/>
      <c r="AQ42" s="250"/>
      <c r="AR42" s="250"/>
      <c r="AS42" s="250"/>
      <c r="AT42" s="250"/>
      <c r="AU42" s="250"/>
      <c r="AV42" s="250"/>
      <c r="AW42" s="247"/>
      <c r="AX42" s="188"/>
      <c r="AY42" s="188"/>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7"/>
      <c r="AC43" s="548"/>
      <c r="AD43" s="549"/>
      <c r="AE43" s="549"/>
      <c r="AF43" s="549"/>
      <c r="AG43" s="549"/>
      <c r="AH43" s="549"/>
      <c r="AI43" s="549"/>
      <c r="AJ43" s="549"/>
      <c r="AK43" s="549"/>
      <c r="AL43" s="549"/>
      <c r="AM43" s="248"/>
      <c r="AN43" s="250"/>
      <c r="AO43" s="250"/>
      <c r="AP43" s="250"/>
      <c r="AQ43" s="250"/>
      <c r="AR43" s="250"/>
      <c r="AS43" s="250"/>
      <c r="AT43" s="250"/>
      <c r="AU43" s="250"/>
      <c r="AV43" s="250"/>
      <c r="AW43" s="251"/>
      <c r="AX43" s="188"/>
      <c r="AY43" s="188"/>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6"/>
      <c r="AC44" s="546"/>
      <c r="AD44" s="547"/>
      <c r="AE44" s="547"/>
      <c r="AF44" s="547"/>
      <c r="AG44" s="547"/>
      <c r="AH44" s="547"/>
      <c r="AI44" s="547"/>
      <c r="AJ44" s="547"/>
      <c r="AK44" s="547"/>
      <c r="AL44" s="547"/>
      <c r="AM44" s="248"/>
      <c r="AN44" s="624"/>
      <c r="AO44" s="625"/>
      <c r="AP44" s="625"/>
      <c r="AQ44" s="625"/>
      <c r="AR44" s="625"/>
      <c r="AS44" s="625"/>
      <c r="AT44" s="625"/>
      <c r="AU44" s="625"/>
      <c r="AV44" s="626"/>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7"/>
      <c r="AC45" s="548"/>
      <c r="AD45" s="549"/>
      <c r="AE45" s="549"/>
      <c r="AF45" s="549"/>
      <c r="AG45" s="549"/>
      <c r="AH45" s="549"/>
      <c r="AI45" s="549"/>
      <c r="AJ45" s="549"/>
      <c r="AK45" s="549"/>
      <c r="AL45" s="549"/>
      <c r="AM45" s="254"/>
      <c r="AN45" s="627"/>
      <c r="AO45" s="628"/>
      <c r="AP45" s="628"/>
      <c r="AQ45" s="628"/>
      <c r="AR45" s="628"/>
      <c r="AS45" s="628"/>
      <c r="AT45" s="628"/>
      <c r="AU45" s="628"/>
      <c r="AV45" s="629"/>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6"/>
      <c r="AC46" s="546"/>
      <c r="AD46" s="547"/>
      <c r="AE46" s="547"/>
      <c r="AF46" s="547"/>
      <c r="AG46" s="547"/>
      <c r="AH46" s="547"/>
      <c r="AI46" s="547"/>
      <c r="AJ46" s="547"/>
      <c r="AK46" s="547"/>
      <c r="AL46" s="54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7"/>
      <c r="AC47" s="548"/>
      <c r="AD47" s="549"/>
      <c r="AE47" s="549"/>
      <c r="AF47" s="549"/>
      <c r="AG47" s="549"/>
      <c r="AH47" s="549"/>
      <c r="AI47" s="549"/>
      <c r="AJ47" s="549"/>
      <c r="AK47" s="549"/>
      <c r="AL47" s="54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6"/>
      <c r="AC48" s="546"/>
      <c r="AD48" s="547"/>
      <c r="AE48" s="547"/>
      <c r="AF48" s="547"/>
      <c r="AG48" s="547"/>
      <c r="AH48" s="547"/>
      <c r="AI48" s="547"/>
      <c r="AJ48" s="547"/>
      <c r="AK48" s="547"/>
      <c r="AL48" s="547"/>
      <c r="AM48" s="248"/>
      <c r="AN48" s="585"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5"/>
      <c r="AP48" s="585"/>
      <c r="AQ48" s="585"/>
      <c r="AR48" s="585"/>
      <c r="AS48" s="585"/>
      <c r="AT48" s="585"/>
      <c r="AU48" s="585"/>
      <c r="AV48" s="585"/>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7"/>
      <c r="AC49" s="548"/>
      <c r="AD49" s="549"/>
      <c r="AE49" s="549"/>
      <c r="AF49" s="549"/>
      <c r="AG49" s="549"/>
      <c r="AH49" s="549"/>
      <c r="AI49" s="549"/>
      <c r="AJ49" s="549"/>
      <c r="AK49" s="549"/>
      <c r="AL49" s="549"/>
      <c r="AM49" s="248"/>
      <c r="AN49" s="585"/>
      <c r="AO49" s="585"/>
      <c r="AP49" s="585"/>
      <c r="AQ49" s="585"/>
      <c r="AR49" s="585"/>
      <c r="AS49" s="585"/>
      <c r="AT49" s="585"/>
      <c r="AU49" s="585"/>
      <c r="AV49" s="585"/>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6"/>
      <c r="AC50" s="546"/>
      <c r="AD50" s="547"/>
      <c r="AE50" s="547"/>
      <c r="AF50" s="547"/>
      <c r="AG50" s="547"/>
      <c r="AH50" s="547"/>
      <c r="AI50" s="547"/>
      <c r="AJ50" s="547"/>
      <c r="AK50" s="547"/>
      <c r="AL50" s="547"/>
      <c r="AM50" s="248"/>
      <c r="AN50" s="585"/>
      <c r="AO50" s="585"/>
      <c r="AP50" s="585"/>
      <c r="AQ50" s="585"/>
      <c r="AR50" s="585"/>
      <c r="AS50" s="585"/>
      <c r="AT50" s="585"/>
      <c r="AU50" s="585"/>
      <c r="AV50" s="585"/>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7"/>
      <c r="AC51" s="548"/>
      <c r="AD51" s="549"/>
      <c r="AE51" s="549"/>
      <c r="AF51" s="549"/>
      <c r="AG51" s="549"/>
      <c r="AH51" s="549"/>
      <c r="AI51" s="549"/>
      <c r="AJ51" s="549"/>
      <c r="AK51" s="549"/>
      <c r="AL51" s="549"/>
      <c r="AM51" s="248"/>
      <c r="AN51" s="585"/>
      <c r="AO51" s="585"/>
      <c r="AP51" s="585"/>
      <c r="AQ51" s="585"/>
      <c r="AR51" s="585"/>
      <c r="AS51" s="585"/>
      <c r="AT51" s="585"/>
      <c r="AU51" s="585"/>
      <c r="AV51" s="585"/>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6"/>
      <c r="AC52" s="546"/>
      <c r="AD52" s="547"/>
      <c r="AE52" s="547"/>
      <c r="AF52" s="547"/>
      <c r="AG52" s="547"/>
      <c r="AH52" s="547"/>
      <c r="AI52" s="547"/>
      <c r="AJ52" s="547"/>
      <c r="AK52" s="547"/>
      <c r="AL52" s="547"/>
      <c r="AM52" s="248"/>
      <c r="AN52" s="585"/>
      <c r="AO52" s="585"/>
      <c r="AP52" s="585"/>
      <c r="AQ52" s="585"/>
      <c r="AR52" s="585"/>
      <c r="AS52" s="585"/>
      <c r="AT52" s="585"/>
      <c r="AU52" s="585"/>
      <c r="AV52" s="585"/>
      <c r="AW52" s="115"/>
      <c r="AX52" s="255"/>
      <c r="AZ52" s="259"/>
      <c r="BA52" s="259"/>
      <c r="BB52" s="259"/>
      <c r="BC52" s="259"/>
      <c r="BD52" s="259"/>
      <c r="BE52" s="259"/>
      <c r="BF52" s="259"/>
      <c r="BG52" s="259"/>
      <c r="BH52" s="259"/>
      <c r="BI52" s="259"/>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7"/>
      <c r="AC53" s="548"/>
      <c r="AD53" s="549"/>
      <c r="AE53" s="549"/>
      <c r="AF53" s="549"/>
      <c r="AG53" s="549"/>
      <c r="AH53" s="549"/>
      <c r="AI53" s="549"/>
      <c r="AJ53" s="549"/>
      <c r="AK53" s="549"/>
      <c r="AL53" s="549"/>
      <c r="AM53" s="248"/>
      <c r="AN53" s="585"/>
      <c r="AO53" s="585"/>
      <c r="AP53" s="585"/>
      <c r="AQ53" s="585"/>
      <c r="AR53" s="585"/>
      <c r="AS53" s="585"/>
      <c r="AT53" s="585"/>
      <c r="AU53" s="585"/>
      <c r="AV53" s="585"/>
      <c r="AW53" s="115"/>
      <c r="AX53" s="255"/>
      <c r="AZ53" s="259"/>
      <c r="BA53" s="259"/>
      <c r="BB53" s="259"/>
      <c r="BC53" s="259"/>
      <c r="BD53" s="259"/>
      <c r="BE53" s="259"/>
      <c r="BF53" s="259"/>
      <c r="BG53" s="259"/>
      <c r="BH53" s="259"/>
      <c r="BI53" s="259"/>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6"/>
      <c r="AC54" s="546"/>
      <c r="AD54" s="547"/>
      <c r="AE54" s="547"/>
      <c r="AF54" s="547"/>
      <c r="AG54" s="547"/>
      <c r="AH54" s="547"/>
      <c r="AI54" s="547"/>
      <c r="AJ54" s="547"/>
      <c r="AK54" s="547"/>
      <c r="AL54" s="547"/>
      <c r="AM54" s="248"/>
      <c r="AN54" s="585"/>
      <c r="AO54" s="585"/>
      <c r="AP54" s="585"/>
      <c r="AQ54" s="585"/>
      <c r="AR54" s="585"/>
      <c r="AS54" s="585"/>
      <c r="AT54" s="585"/>
      <c r="AU54" s="585"/>
      <c r="AV54" s="585"/>
      <c r="AW54" s="115"/>
      <c r="AX54" s="255"/>
      <c r="AZ54" s="439"/>
      <c r="BA54" s="439"/>
      <c r="BB54" s="439"/>
      <c r="BC54" s="439"/>
      <c r="BD54" s="439"/>
      <c r="BE54" s="439"/>
      <c r="BF54" s="439"/>
      <c r="BG54" s="439"/>
      <c r="BH54" s="439"/>
      <c r="BI54" s="439"/>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7"/>
      <c r="AC55" s="548"/>
      <c r="AD55" s="549"/>
      <c r="AE55" s="549"/>
      <c r="AF55" s="549"/>
      <c r="AG55" s="549"/>
      <c r="AH55" s="549"/>
      <c r="AI55" s="549"/>
      <c r="AJ55" s="549"/>
      <c r="AK55" s="549"/>
      <c r="AL55" s="54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633"/>
      <c r="C56" s="634"/>
      <c r="D56" s="634"/>
      <c r="E56" s="634"/>
      <c r="F56" s="634"/>
      <c r="G56" s="634"/>
      <c r="H56" s="634"/>
      <c r="I56" s="634"/>
      <c r="J56" s="634"/>
      <c r="K56" s="634"/>
      <c r="L56" s="634"/>
      <c r="M56" s="634"/>
      <c r="N56" s="634"/>
      <c r="O56" s="634"/>
      <c r="P56" s="634"/>
      <c r="Q56" s="634"/>
      <c r="R56" s="546"/>
      <c r="S56" s="547"/>
      <c r="T56" s="547"/>
      <c r="U56" s="547"/>
      <c r="V56" s="547"/>
      <c r="W56" s="547"/>
      <c r="X56" s="547"/>
      <c r="Y56" s="547"/>
      <c r="Z56" s="547"/>
      <c r="AA56" s="547"/>
      <c r="AB56" s="586"/>
      <c r="AC56" s="546"/>
      <c r="AD56" s="547"/>
      <c r="AE56" s="547"/>
      <c r="AF56" s="547"/>
      <c r="AG56" s="547"/>
      <c r="AH56" s="547"/>
      <c r="AI56" s="547"/>
      <c r="AJ56" s="547"/>
      <c r="AK56" s="547"/>
      <c r="AL56" s="547"/>
      <c r="AM56" s="248"/>
      <c r="AN56" s="585"/>
      <c r="AO56" s="585"/>
      <c r="AP56" s="585"/>
      <c r="AQ56" s="585"/>
      <c r="AR56" s="585"/>
      <c r="AS56" s="585"/>
      <c r="AT56" s="585"/>
      <c r="AU56" s="585"/>
      <c r="AV56" s="585"/>
      <c r="AW56" s="115"/>
      <c r="AX56" s="255"/>
      <c r="AY56" s="257"/>
      <c r="AZ56" s="264"/>
      <c r="BA56" s="264"/>
      <c r="BB56" s="264"/>
      <c r="BC56" s="264"/>
      <c r="BD56" s="265"/>
      <c r="BE56" s="265"/>
      <c r="BF56" s="265"/>
      <c r="BG56" s="265"/>
      <c r="BH56" s="265"/>
      <c r="BI56" s="265"/>
      <c r="BJ56" s="255"/>
    </row>
    <row r="57" spans="2:81" ht="12" customHeight="1" x14ac:dyDescent="0.25">
      <c r="B57" s="635"/>
      <c r="C57" s="636"/>
      <c r="D57" s="636"/>
      <c r="E57" s="636"/>
      <c r="F57" s="636"/>
      <c r="G57" s="636"/>
      <c r="H57" s="636"/>
      <c r="I57" s="636"/>
      <c r="J57" s="636"/>
      <c r="K57" s="636"/>
      <c r="L57" s="636"/>
      <c r="M57" s="636"/>
      <c r="N57" s="636"/>
      <c r="O57" s="636"/>
      <c r="P57" s="636"/>
      <c r="Q57" s="636"/>
      <c r="R57" s="548"/>
      <c r="S57" s="549"/>
      <c r="T57" s="549"/>
      <c r="U57" s="549"/>
      <c r="V57" s="549"/>
      <c r="W57" s="549"/>
      <c r="X57" s="549"/>
      <c r="Y57" s="549"/>
      <c r="Z57" s="549"/>
      <c r="AA57" s="549"/>
      <c r="AB57" s="587"/>
      <c r="AC57" s="548"/>
      <c r="AD57" s="549"/>
      <c r="AE57" s="549"/>
      <c r="AF57" s="549"/>
      <c r="AG57" s="549"/>
      <c r="AH57" s="549"/>
      <c r="AI57" s="549"/>
      <c r="AJ57" s="549"/>
      <c r="AK57" s="549"/>
      <c r="AL57" s="549"/>
      <c r="AM57" s="248"/>
      <c r="AN57" s="585"/>
      <c r="AO57" s="585"/>
      <c r="AP57" s="585"/>
      <c r="AQ57" s="585"/>
      <c r="AR57" s="585"/>
      <c r="AS57" s="585"/>
      <c r="AT57" s="585"/>
      <c r="AU57" s="585"/>
      <c r="AV57" s="585"/>
      <c r="AW57" s="115"/>
      <c r="AX57" s="255"/>
      <c r="AY57" s="255"/>
      <c r="AZ57" s="630"/>
      <c r="BA57" s="630"/>
      <c r="BB57" s="630"/>
      <c r="BC57" s="630"/>
      <c r="BD57" s="630"/>
      <c r="BE57" s="630"/>
      <c r="BF57" s="630"/>
      <c r="BG57" s="630"/>
      <c r="BH57" s="630"/>
      <c r="BI57" s="630"/>
    </row>
    <row r="58" spans="2:81" ht="12" customHeight="1" x14ac:dyDescent="0.25">
      <c r="B58" s="633"/>
      <c r="C58" s="634"/>
      <c r="D58" s="634"/>
      <c r="E58" s="634"/>
      <c r="F58" s="634"/>
      <c r="G58" s="634"/>
      <c r="H58" s="634"/>
      <c r="I58" s="634"/>
      <c r="J58" s="634"/>
      <c r="K58" s="634"/>
      <c r="L58" s="634"/>
      <c r="M58" s="634"/>
      <c r="N58" s="634"/>
      <c r="O58" s="634"/>
      <c r="P58" s="634"/>
      <c r="Q58" s="634"/>
      <c r="R58" s="546"/>
      <c r="S58" s="547"/>
      <c r="T58" s="547"/>
      <c r="U58" s="547"/>
      <c r="V58" s="547"/>
      <c r="W58" s="547"/>
      <c r="X58" s="547"/>
      <c r="Y58" s="547"/>
      <c r="Z58" s="547"/>
      <c r="AA58" s="547"/>
      <c r="AB58" s="586"/>
      <c r="AC58" s="546"/>
      <c r="AD58" s="547"/>
      <c r="AE58" s="547"/>
      <c r="AF58" s="547"/>
      <c r="AG58" s="547"/>
      <c r="AH58" s="547"/>
      <c r="AI58" s="547"/>
      <c r="AJ58" s="547"/>
      <c r="AK58" s="547"/>
      <c r="AL58" s="547"/>
      <c r="AM58" s="248"/>
      <c r="AN58" s="585"/>
      <c r="AO58" s="585"/>
      <c r="AP58" s="585"/>
      <c r="AQ58" s="585"/>
      <c r="AR58" s="585"/>
      <c r="AS58" s="585"/>
      <c r="AT58" s="585"/>
      <c r="AU58" s="585"/>
      <c r="AV58" s="585"/>
      <c r="AW58" s="147"/>
      <c r="AY58" s="255"/>
      <c r="AZ58" s="438">
        <f>SUM(AC36:AL65)+AN44</f>
        <v>0</v>
      </c>
      <c r="BA58" s="439"/>
      <c r="BB58" s="439"/>
      <c r="BC58" s="439"/>
      <c r="BD58" s="439"/>
      <c r="BE58" s="439"/>
      <c r="BF58" s="439"/>
      <c r="BG58" s="439"/>
      <c r="BH58" s="439"/>
      <c r="BI58" s="439"/>
    </row>
    <row r="59" spans="2:81" ht="12" customHeight="1" x14ac:dyDescent="0.2">
      <c r="B59" s="635"/>
      <c r="C59" s="636"/>
      <c r="D59" s="636"/>
      <c r="E59" s="636"/>
      <c r="F59" s="636"/>
      <c r="G59" s="636"/>
      <c r="H59" s="636"/>
      <c r="I59" s="636"/>
      <c r="J59" s="636"/>
      <c r="K59" s="636"/>
      <c r="L59" s="636"/>
      <c r="M59" s="636"/>
      <c r="N59" s="636"/>
      <c r="O59" s="636"/>
      <c r="P59" s="636"/>
      <c r="Q59" s="636"/>
      <c r="R59" s="548"/>
      <c r="S59" s="549"/>
      <c r="T59" s="549"/>
      <c r="U59" s="549"/>
      <c r="V59" s="549"/>
      <c r="W59" s="549"/>
      <c r="X59" s="549"/>
      <c r="Y59" s="549"/>
      <c r="Z59" s="549"/>
      <c r="AA59" s="549"/>
      <c r="AB59" s="587"/>
      <c r="AC59" s="548"/>
      <c r="AD59" s="549"/>
      <c r="AE59" s="549"/>
      <c r="AF59" s="549"/>
      <c r="AG59" s="549"/>
      <c r="AH59" s="549"/>
      <c r="AI59" s="549"/>
      <c r="AJ59" s="549"/>
      <c r="AK59" s="549"/>
      <c r="AL59" s="549"/>
      <c r="AM59" s="248"/>
      <c r="AN59" s="266"/>
      <c r="AO59" s="266"/>
      <c r="AP59" s="266"/>
      <c r="AQ59" s="266"/>
      <c r="AR59" s="266"/>
      <c r="AS59" s="266"/>
      <c r="AT59" s="266"/>
      <c r="AU59" s="266"/>
      <c r="AV59" s="266"/>
      <c r="AW59" s="147"/>
      <c r="AX59" s="267"/>
      <c r="AY59" s="255"/>
      <c r="AZ59" s="630" cm="1">
        <f t="array" ref="AZ59">SUM(AC36:AL65+AN44)</f>
        <v>0</v>
      </c>
      <c r="BA59" s="631"/>
      <c r="BB59" s="631"/>
      <c r="BC59" s="631"/>
      <c r="BD59" s="631"/>
      <c r="BE59" s="631"/>
      <c r="BF59" s="631"/>
      <c r="BG59" s="631"/>
      <c r="BH59" s="439"/>
      <c r="BI59" s="439"/>
    </row>
    <row r="60" spans="2:81" ht="12" customHeight="1" x14ac:dyDescent="0.2">
      <c r="B60" s="633"/>
      <c r="C60" s="634"/>
      <c r="D60" s="634"/>
      <c r="E60" s="634"/>
      <c r="F60" s="634"/>
      <c r="G60" s="634"/>
      <c r="H60" s="634"/>
      <c r="I60" s="634"/>
      <c r="J60" s="634"/>
      <c r="K60" s="634"/>
      <c r="L60" s="634"/>
      <c r="M60" s="634"/>
      <c r="N60" s="634"/>
      <c r="O60" s="634"/>
      <c r="P60" s="634"/>
      <c r="Q60" s="634"/>
      <c r="R60" s="546"/>
      <c r="S60" s="547"/>
      <c r="T60" s="547"/>
      <c r="U60" s="547"/>
      <c r="V60" s="547"/>
      <c r="W60" s="547"/>
      <c r="X60" s="547"/>
      <c r="Y60" s="547"/>
      <c r="Z60" s="547"/>
      <c r="AA60" s="547"/>
      <c r="AB60" s="586"/>
      <c r="AC60" s="546"/>
      <c r="AD60" s="547"/>
      <c r="AE60" s="547"/>
      <c r="AF60" s="547"/>
      <c r="AG60" s="547"/>
      <c r="AH60" s="547"/>
      <c r="AI60" s="547"/>
      <c r="AJ60" s="547"/>
      <c r="AK60" s="547"/>
      <c r="AL60" s="54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635"/>
      <c r="C61" s="636"/>
      <c r="D61" s="636"/>
      <c r="E61" s="636"/>
      <c r="F61" s="636"/>
      <c r="G61" s="636"/>
      <c r="H61" s="636"/>
      <c r="I61" s="636"/>
      <c r="J61" s="636"/>
      <c r="K61" s="636"/>
      <c r="L61" s="636"/>
      <c r="M61" s="636"/>
      <c r="N61" s="636"/>
      <c r="O61" s="636"/>
      <c r="P61" s="636"/>
      <c r="Q61" s="636"/>
      <c r="R61" s="548"/>
      <c r="S61" s="549"/>
      <c r="T61" s="549"/>
      <c r="U61" s="549"/>
      <c r="V61" s="549"/>
      <c r="W61" s="549"/>
      <c r="X61" s="549"/>
      <c r="Y61" s="549"/>
      <c r="Z61" s="549"/>
      <c r="AA61" s="549"/>
      <c r="AB61" s="587"/>
      <c r="AC61" s="548"/>
      <c r="AD61" s="549"/>
      <c r="AE61" s="549"/>
      <c r="AF61" s="549"/>
      <c r="AG61" s="549"/>
      <c r="AH61" s="549"/>
      <c r="AI61" s="549"/>
      <c r="AJ61" s="549"/>
      <c r="AK61" s="549"/>
      <c r="AL61" s="54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633"/>
      <c r="C62" s="634"/>
      <c r="D62" s="634"/>
      <c r="E62" s="634"/>
      <c r="F62" s="634"/>
      <c r="G62" s="634"/>
      <c r="H62" s="634"/>
      <c r="I62" s="634"/>
      <c r="J62" s="634"/>
      <c r="K62" s="634"/>
      <c r="L62" s="634"/>
      <c r="M62" s="634"/>
      <c r="N62" s="634"/>
      <c r="O62" s="634"/>
      <c r="P62" s="634"/>
      <c r="Q62" s="634"/>
      <c r="R62" s="546"/>
      <c r="S62" s="547"/>
      <c r="T62" s="547"/>
      <c r="U62" s="547"/>
      <c r="V62" s="547"/>
      <c r="W62" s="547"/>
      <c r="X62" s="547"/>
      <c r="Y62" s="547"/>
      <c r="Z62" s="547"/>
      <c r="AA62" s="547"/>
      <c r="AB62" s="586"/>
      <c r="AC62" s="546"/>
      <c r="AD62" s="547"/>
      <c r="AE62" s="547"/>
      <c r="AF62" s="547"/>
      <c r="AG62" s="547"/>
      <c r="AH62" s="547"/>
      <c r="AI62" s="547"/>
      <c r="AJ62" s="547"/>
      <c r="AK62" s="547"/>
      <c r="AL62" s="547"/>
      <c r="AM62" s="248"/>
      <c r="AN62" s="262"/>
      <c r="AO62" s="262"/>
      <c r="AP62" s="262"/>
      <c r="AQ62" s="262"/>
      <c r="AR62" s="262"/>
      <c r="AS62" s="262"/>
      <c r="AT62" s="262"/>
      <c r="AU62" s="262"/>
      <c r="AV62" s="262"/>
      <c r="AW62" s="147"/>
      <c r="AX62" s="267"/>
      <c r="AY62" s="255"/>
      <c r="AZ62" s="255"/>
    </row>
    <row r="63" spans="2:81" ht="12" customHeight="1" x14ac:dyDescent="0.2">
      <c r="B63" s="635"/>
      <c r="C63" s="636"/>
      <c r="D63" s="636"/>
      <c r="E63" s="636"/>
      <c r="F63" s="636"/>
      <c r="G63" s="636"/>
      <c r="H63" s="636"/>
      <c r="I63" s="636"/>
      <c r="J63" s="636"/>
      <c r="K63" s="636"/>
      <c r="L63" s="636"/>
      <c r="M63" s="636"/>
      <c r="N63" s="636"/>
      <c r="O63" s="636"/>
      <c r="P63" s="636"/>
      <c r="Q63" s="636"/>
      <c r="R63" s="548"/>
      <c r="S63" s="549"/>
      <c r="T63" s="549"/>
      <c r="U63" s="549"/>
      <c r="V63" s="549"/>
      <c r="W63" s="549"/>
      <c r="X63" s="549"/>
      <c r="Y63" s="549"/>
      <c r="Z63" s="549"/>
      <c r="AA63" s="549"/>
      <c r="AB63" s="587"/>
      <c r="AC63" s="548"/>
      <c r="AD63" s="549"/>
      <c r="AE63" s="549"/>
      <c r="AF63" s="549"/>
      <c r="AG63" s="549"/>
      <c r="AH63" s="549"/>
      <c r="AI63" s="549"/>
      <c r="AJ63" s="549"/>
      <c r="AK63" s="549"/>
      <c r="AL63" s="549"/>
      <c r="AM63" s="248"/>
      <c r="AN63" s="262"/>
      <c r="AO63" s="262"/>
      <c r="AP63" s="262"/>
      <c r="AQ63" s="262"/>
      <c r="AR63" s="262"/>
      <c r="AS63" s="262"/>
      <c r="AT63" s="262"/>
      <c r="AU63" s="262"/>
      <c r="AV63" s="262"/>
      <c r="AW63" s="147"/>
      <c r="AX63" s="267"/>
      <c r="AY63" s="255"/>
      <c r="AZ63" s="255"/>
    </row>
    <row r="64" spans="2:81" ht="12" customHeight="1" x14ac:dyDescent="0.2">
      <c r="B64" s="540"/>
      <c r="C64" s="637"/>
      <c r="D64" s="637"/>
      <c r="E64" s="637"/>
      <c r="F64" s="637"/>
      <c r="G64" s="637"/>
      <c r="H64" s="637"/>
      <c r="I64" s="637"/>
      <c r="J64" s="637"/>
      <c r="K64" s="637"/>
      <c r="L64" s="637"/>
      <c r="M64" s="637"/>
      <c r="N64" s="637"/>
      <c r="O64" s="637"/>
      <c r="P64" s="637"/>
      <c r="Q64" s="637"/>
      <c r="R64" s="546"/>
      <c r="S64" s="547"/>
      <c r="T64" s="547"/>
      <c r="U64" s="547"/>
      <c r="V64" s="547"/>
      <c r="W64" s="547"/>
      <c r="X64" s="547"/>
      <c r="Y64" s="547"/>
      <c r="Z64" s="547"/>
      <c r="AA64" s="547"/>
      <c r="AB64" s="586"/>
      <c r="AC64" s="546"/>
      <c r="AD64" s="547"/>
      <c r="AE64" s="547"/>
      <c r="AF64" s="547"/>
      <c r="AG64" s="547"/>
      <c r="AH64" s="547"/>
      <c r="AI64" s="547"/>
      <c r="AJ64" s="547"/>
      <c r="AK64" s="547"/>
      <c r="AL64" s="547"/>
      <c r="AM64" s="248"/>
      <c r="AN64" s="262"/>
      <c r="AO64" s="262"/>
      <c r="AP64" s="262"/>
      <c r="AQ64" s="262"/>
      <c r="AR64" s="262"/>
      <c r="AS64" s="262"/>
      <c r="AT64" s="262"/>
      <c r="AU64" s="262"/>
      <c r="AV64" s="262"/>
      <c r="AW64" s="147"/>
      <c r="AX64" s="267"/>
      <c r="AY64" s="255"/>
      <c r="AZ64" s="255"/>
    </row>
    <row r="65" spans="2:85" ht="12" customHeight="1" x14ac:dyDescent="0.2">
      <c r="B65" s="638"/>
      <c r="C65" s="639"/>
      <c r="D65" s="639"/>
      <c r="E65" s="639"/>
      <c r="F65" s="639"/>
      <c r="G65" s="639"/>
      <c r="H65" s="639"/>
      <c r="I65" s="639"/>
      <c r="J65" s="639"/>
      <c r="K65" s="639"/>
      <c r="L65" s="639"/>
      <c r="M65" s="639"/>
      <c r="N65" s="639"/>
      <c r="O65" s="639"/>
      <c r="P65" s="639"/>
      <c r="Q65" s="639"/>
      <c r="R65" s="548"/>
      <c r="S65" s="549"/>
      <c r="T65" s="549"/>
      <c r="U65" s="549"/>
      <c r="V65" s="549"/>
      <c r="W65" s="549"/>
      <c r="X65" s="549"/>
      <c r="Y65" s="549"/>
      <c r="Z65" s="549"/>
      <c r="AA65" s="549"/>
      <c r="AB65" s="587"/>
      <c r="AC65" s="548"/>
      <c r="AD65" s="549"/>
      <c r="AE65" s="549"/>
      <c r="AF65" s="549"/>
      <c r="AG65" s="549"/>
      <c r="AH65" s="549"/>
      <c r="AI65" s="549"/>
      <c r="AJ65" s="549"/>
      <c r="AK65" s="549"/>
      <c r="AL65" s="54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56" t="s">
        <v>76</v>
      </c>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59" t="s">
        <v>77</v>
      </c>
      <c r="M70" s="559"/>
      <c r="N70" s="559"/>
      <c r="O70" s="559"/>
      <c r="P70" s="559"/>
      <c r="Q70" s="275"/>
      <c r="R70" s="275"/>
      <c r="S70" s="275"/>
      <c r="T70" s="275"/>
      <c r="U70" s="275"/>
      <c r="V70" s="275"/>
      <c r="W70" s="275"/>
      <c r="X70" s="558" t="s">
        <v>78</v>
      </c>
      <c r="Y70" s="558"/>
      <c r="Z70" s="558"/>
      <c r="AA70" s="558"/>
      <c r="AB70" s="558"/>
      <c r="AC70" s="558"/>
      <c r="AD70" s="276"/>
      <c r="AE70" s="276"/>
      <c r="AF70" s="276"/>
      <c r="AG70" s="276"/>
      <c r="AH70" s="276"/>
      <c r="AI70" s="559" t="s">
        <v>177</v>
      </c>
      <c r="AJ70" s="559"/>
      <c r="AK70" s="559"/>
      <c r="AL70" s="559"/>
      <c r="AM70" s="559"/>
      <c r="AN70" s="559"/>
      <c r="AO70" s="559"/>
      <c r="AP70" s="559"/>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550">
        <f>SUM(R36:AB65)</f>
        <v>0</v>
      </c>
      <c r="M72" s="551"/>
      <c r="N72" s="551"/>
      <c r="O72" s="551"/>
      <c r="P72" s="551"/>
      <c r="Q72" s="552"/>
      <c r="R72" s="281"/>
      <c r="S72" s="281"/>
      <c r="T72" s="443"/>
      <c r="U72" s="553" t="s">
        <v>79</v>
      </c>
      <c r="V72" s="553"/>
      <c r="W72" s="281"/>
      <c r="X72" s="560">
        <f>SUM(AC36:AL65)+AN44</f>
        <v>0</v>
      </c>
      <c r="Y72" s="561"/>
      <c r="Z72" s="561"/>
      <c r="AA72" s="561"/>
      <c r="AB72" s="561"/>
      <c r="AC72" s="562"/>
      <c r="AD72" s="279"/>
      <c r="AE72" s="279"/>
      <c r="AF72" s="283" t="s">
        <v>80</v>
      </c>
      <c r="AG72" s="279"/>
      <c r="AH72" s="283"/>
      <c r="AI72" s="279"/>
      <c r="AJ72" s="279"/>
      <c r="AK72" s="557">
        <f>L72+X72</f>
        <v>0</v>
      </c>
      <c r="AL72" s="557"/>
      <c r="AM72" s="557"/>
      <c r="AN72" s="557"/>
      <c r="AO72" s="557"/>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574"/>
      <c r="H74" s="574"/>
      <c r="I74" s="574"/>
      <c r="J74" s="574"/>
      <c r="K74" s="286"/>
      <c r="L74" s="573"/>
      <c r="M74" s="573"/>
      <c r="N74" s="573"/>
      <c r="O74" s="286"/>
      <c r="P74" s="286"/>
      <c r="R74" s="288"/>
      <c r="S74" s="289"/>
      <c r="T74" s="289"/>
      <c r="U74" s="289"/>
      <c r="V74" s="290"/>
      <c r="W74" s="442"/>
      <c r="X74" s="288"/>
      <c r="Y74" s="289"/>
      <c r="Z74" s="289"/>
      <c r="AA74" s="289"/>
      <c r="AB74" s="289"/>
      <c r="AC74" s="288"/>
      <c r="AD74" s="289"/>
      <c r="AE74" s="292"/>
      <c r="AF74" s="572"/>
      <c r="AG74" s="572"/>
      <c r="AH74" s="572"/>
      <c r="AI74" s="288"/>
      <c r="AJ74" s="288"/>
      <c r="AK74" s="289"/>
      <c r="AU74" s="134"/>
      <c r="AV74" s="134"/>
      <c r="AW74" s="110"/>
      <c r="AX74" s="293"/>
      <c r="AY74" s="294"/>
      <c r="AZ74" s="29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255"/>
      <c r="AY75" s="255"/>
      <c r="AZ75" s="255"/>
    </row>
    <row r="76" spans="2:85" s="297" customFormat="1" ht="35.25" customHeight="1" x14ac:dyDescent="0.25">
      <c r="B76" s="554" t="s">
        <v>115</v>
      </c>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632" t="s">
        <v>59</v>
      </c>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632" t="s">
        <v>8</v>
      </c>
      <c r="H80" s="632"/>
      <c r="I80" s="632"/>
      <c r="J80" s="632"/>
      <c r="K80" s="632"/>
      <c r="L80" s="632"/>
      <c r="M80" s="632"/>
      <c r="N80" s="632"/>
      <c r="O80" s="632"/>
      <c r="P80" s="632"/>
      <c r="Q80" s="632"/>
      <c r="R80" s="632"/>
      <c r="S80" s="632"/>
      <c r="T80" s="632"/>
      <c r="U80" s="632"/>
      <c r="V80" s="632"/>
      <c r="W80" s="632"/>
      <c r="X80" s="632"/>
      <c r="Y80" s="632"/>
      <c r="Z80" s="632"/>
      <c r="AA80" s="632"/>
      <c r="AB80" s="632"/>
      <c r="AC80" s="632"/>
      <c r="AD80" s="632"/>
      <c r="AE80" s="632"/>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566" t="s">
        <v>86</v>
      </c>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7" t="s">
        <v>87</v>
      </c>
      <c r="AQ82" s="567"/>
      <c r="AR82" s="567"/>
      <c r="AS82" s="567"/>
      <c r="AT82" s="567"/>
      <c r="AU82" s="567"/>
      <c r="AV82" s="567"/>
      <c r="AW82" s="567"/>
      <c r="AX82" s="296"/>
      <c r="AY82" s="296"/>
      <c r="AZ82" s="296"/>
      <c r="BA82" s="297"/>
      <c r="BB82" s="297"/>
      <c r="BC82" s="297"/>
      <c r="BD82" s="297"/>
      <c r="BE82" s="297"/>
      <c r="BF82" s="297"/>
    </row>
    <row r="83" spans="2:85" s="305" customFormat="1" ht="4.5" customHeight="1" x14ac:dyDescent="0.25">
      <c r="B83" s="437"/>
      <c r="C83" s="30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7"/>
      <c r="AQ83" s="567"/>
      <c r="AR83" s="567"/>
      <c r="AS83" s="567"/>
      <c r="AT83" s="567"/>
      <c r="AU83" s="567"/>
      <c r="AV83" s="567"/>
      <c r="AW83" s="567"/>
      <c r="AX83" s="296"/>
      <c r="AY83" s="296"/>
      <c r="AZ83" s="296"/>
      <c r="BA83" s="297"/>
      <c r="BB83" s="297"/>
      <c r="BC83" s="297"/>
      <c r="BD83" s="297"/>
      <c r="BE83" s="297"/>
      <c r="BF83" s="297"/>
    </row>
    <row r="84" spans="2:85" s="305" customFormat="1" ht="5.25" customHeight="1" x14ac:dyDescent="0.25">
      <c r="B84" s="437"/>
      <c r="C84" s="30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7"/>
      <c r="AQ84" s="567"/>
      <c r="AR84" s="567"/>
      <c r="AS84" s="567"/>
      <c r="AT84" s="567"/>
      <c r="AU84" s="567"/>
      <c r="AV84" s="567"/>
      <c r="AW84" s="567"/>
      <c r="AX84" s="296"/>
      <c r="AY84" s="296"/>
      <c r="AZ84" s="296"/>
      <c r="BA84" s="297"/>
      <c r="BB84" s="297"/>
      <c r="BC84" s="297"/>
      <c r="BD84" s="297"/>
      <c r="BE84" s="297"/>
      <c r="BF84" s="297"/>
    </row>
    <row r="85" spans="2:85" s="305" customFormat="1" ht="5.25" customHeight="1" x14ac:dyDescent="0.25">
      <c r="B85" s="437"/>
      <c r="C85" s="30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7"/>
      <c r="AQ85" s="567"/>
      <c r="AR85" s="567"/>
      <c r="AS85" s="567"/>
      <c r="AT85" s="567"/>
      <c r="AU85" s="567"/>
      <c r="AV85" s="567"/>
      <c r="AW85" s="567"/>
      <c r="AX85" s="296"/>
      <c r="AY85" s="296"/>
      <c r="AZ85" s="296"/>
      <c r="BA85" s="297"/>
      <c r="BB85" s="297"/>
      <c r="BC85" s="297"/>
      <c r="BD85" s="297"/>
      <c r="BE85" s="297"/>
      <c r="BF85" s="297"/>
    </row>
    <row r="86" spans="2:85" s="305" customFormat="1" ht="5.25" customHeight="1" x14ac:dyDescent="0.25">
      <c r="B86" s="437"/>
      <c r="C86" s="30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87" t="s">
        <v>89</v>
      </c>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63" t="s">
        <v>103</v>
      </c>
      <c r="C95" s="563"/>
      <c r="D95" s="563"/>
      <c r="E95" s="563"/>
      <c r="F95" s="563"/>
      <c r="G95" s="563"/>
      <c r="H95" s="563"/>
      <c r="I95" s="563"/>
      <c r="J95" s="563"/>
      <c r="K95" s="563"/>
      <c r="L95" s="563"/>
      <c r="M95" s="563"/>
      <c r="N95" s="563"/>
      <c r="O95" s="563"/>
      <c r="P95" s="563"/>
      <c r="Q95" s="563"/>
      <c r="R95" s="563"/>
      <c r="S95" s="563"/>
      <c r="T95" s="563"/>
      <c r="U95" s="563"/>
      <c r="V95" s="563"/>
      <c r="W95" s="563"/>
      <c r="X95" s="563"/>
      <c r="Y95" s="563"/>
      <c r="Z95" s="563"/>
      <c r="AA95" s="563"/>
      <c r="AB95" s="563"/>
      <c r="AC95" s="563"/>
      <c r="AD95" s="563"/>
      <c r="AE95" s="563"/>
      <c r="AF95" s="563"/>
      <c r="AG95" s="563"/>
      <c r="AH95" s="563"/>
      <c r="AI95" s="563"/>
      <c r="AJ95" s="563"/>
      <c r="AK95" s="563"/>
      <c r="AL95" s="563"/>
      <c r="AM95" s="563"/>
      <c r="AN95" s="563"/>
      <c r="AO95" s="563"/>
      <c r="AP95" s="563"/>
      <c r="AQ95" s="563"/>
      <c r="AR95" s="563"/>
      <c r="AS95" s="563"/>
      <c r="AT95" s="563"/>
      <c r="AU95" s="563"/>
      <c r="AV95" s="563"/>
      <c r="AW95" s="563"/>
      <c r="AX95" s="296"/>
      <c r="AY95" s="296"/>
      <c r="AZ95" s="296"/>
      <c r="BA95" s="297"/>
      <c r="BB95" s="297"/>
      <c r="BC95" s="297"/>
      <c r="BD95" s="297"/>
      <c r="BE95" s="297"/>
      <c r="BF95" s="297"/>
    </row>
    <row r="96" spans="2:85" s="305" customFormat="1" ht="17.25" customHeight="1" x14ac:dyDescent="0.25">
      <c r="B96" s="518" t="s">
        <v>157</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296"/>
      <c r="AY96" s="296"/>
      <c r="AZ96" s="296"/>
      <c r="BA96" s="297"/>
      <c r="BB96" s="297"/>
      <c r="BC96" s="297"/>
      <c r="BD96" s="297"/>
      <c r="BE96" s="297"/>
      <c r="BF96" s="297"/>
    </row>
    <row r="97" spans="2:58" s="305"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296"/>
      <c r="AY97" s="296"/>
      <c r="AZ97" s="296"/>
      <c r="BA97" s="297"/>
      <c r="BB97" s="297"/>
      <c r="BC97" s="297"/>
      <c r="BD97" s="297"/>
      <c r="BE97" s="297"/>
      <c r="BF97" s="297"/>
    </row>
    <row r="98" spans="2:58" s="305"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296"/>
      <c r="AY98" s="296"/>
      <c r="AZ98" s="296"/>
      <c r="BA98" s="297"/>
      <c r="BB98" s="297"/>
      <c r="BC98" s="297"/>
      <c r="BD98" s="297"/>
      <c r="BE98" s="297"/>
      <c r="BF98" s="297"/>
    </row>
    <row r="99" spans="2:58" s="305"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296"/>
      <c r="AY99" s="296"/>
      <c r="AZ99" s="296"/>
      <c r="BA99" s="297"/>
      <c r="BB99" s="297"/>
      <c r="BC99" s="297"/>
      <c r="BD99" s="297"/>
      <c r="BE99" s="297"/>
      <c r="BF99" s="297"/>
    </row>
    <row r="100" spans="2:58" s="305"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14"/>
      <c r="AK102" s="568" t="s">
        <v>65</v>
      </c>
      <c r="AL102" s="568"/>
      <c r="AM102" s="568"/>
      <c r="AN102" s="568"/>
      <c r="AO102" s="568"/>
      <c r="AP102" s="568"/>
      <c r="AQ102" s="568"/>
      <c r="AR102" s="568"/>
      <c r="AS102" s="568"/>
      <c r="AT102" s="568"/>
      <c r="AU102" s="568"/>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14"/>
      <c r="AK103" s="555"/>
      <c r="AL103" s="555"/>
      <c r="AM103" s="555"/>
      <c r="AN103" s="555"/>
      <c r="AO103" s="555"/>
      <c r="AP103" s="555"/>
      <c r="AQ103" s="555"/>
      <c r="AR103" s="555"/>
      <c r="AS103" s="555"/>
      <c r="AT103" s="555"/>
      <c r="AU103" s="555"/>
      <c r="AV103" s="555"/>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106"/>
      <c r="AK104" s="555"/>
      <c r="AL104" s="555"/>
      <c r="AM104" s="555"/>
      <c r="AN104" s="555"/>
      <c r="AO104" s="555"/>
      <c r="AP104" s="555"/>
      <c r="AQ104" s="555"/>
      <c r="AR104" s="555"/>
      <c r="AS104" s="555"/>
      <c r="AT104" s="555"/>
      <c r="AU104" s="555"/>
      <c r="AV104" s="555"/>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16"/>
      <c r="AK105" s="555"/>
      <c r="AL105" s="555"/>
      <c r="AM105" s="555"/>
      <c r="AN105" s="555"/>
      <c r="AO105" s="555"/>
      <c r="AP105" s="555"/>
      <c r="AQ105" s="555"/>
      <c r="AR105" s="555"/>
      <c r="AS105" s="555"/>
      <c r="AT105" s="555"/>
      <c r="AU105" s="555"/>
      <c r="AV105" s="555"/>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555"/>
      <c r="AL106" s="555"/>
      <c r="AM106" s="555"/>
      <c r="AN106" s="555"/>
      <c r="AO106" s="555"/>
      <c r="AP106" s="555"/>
      <c r="AQ106" s="555"/>
      <c r="AR106" s="555"/>
      <c r="AS106" s="555"/>
      <c r="AT106" s="555"/>
      <c r="AU106" s="555"/>
      <c r="AV106" s="555"/>
      <c r="AW106" s="322"/>
      <c r="AX106" s="153"/>
      <c r="AY106" s="153"/>
      <c r="AZ106" s="153"/>
    </row>
    <row r="107" spans="2:58" s="319" customFormat="1" ht="16.5" customHeight="1" x14ac:dyDescent="0.25">
      <c r="B107" s="320"/>
      <c r="C107" s="569" t="s">
        <v>66</v>
      </c>
      <c r="D107" s="569"/>
      <c r="E107" s="569"/>
      <c r="F107" s="569"/>
      <c r="G107" s="569"/>
      <c r="H107" s="441"/>
      <c r="I107" s="316"/>
      <c r="J107" s="316"/>
      <c r="K107" s="316"/>
      <c r="L107" s="564"/>
      <c r="M107" s="570"/>
      <c r="N107" s="570"/>
      <c r="O107" s="570"/>
      <c r="P107" s="570"/>
      <c r="Q107" s="570"/>
      <c r="R107" s="565"/>
      <c r="S107" s="316"/>
      <c r="T107" s="316"/>
      <c r="U107" s="316"/>
      <c r="V107" s="316"/>
      <c r="W107" s="571" t="s">
        <v>67</v>
      </c>
      <c r="X107" s="571"/>
      <c r="Y107" s="108"/>
      <c r="Z107" s="212"/>
      <c r="AA107" s="108"/>
      <c r="AB107" s="212"/>
      <c r="AC107" s="564"/>
      <c r="AD107" s="565"/>
      <c r="AE107" s="322"/>
      <c r="AF107" s="322"/>
      <c r="AG107" s="322"/>
      <c r="AH107" s="322"/>
      <c r="AI107" s="322"/>
      <c r="AJ107" s="316"/>
      <c r="AK107" s="555"/>
      <c r="AL107" s="555"/>
      <c r="AM107" s="555"/>
      <c r="AN107" s="555"/>
      <c r="AO107" s="555"/>
      <c r="AP107" s="555"/>
      <c r="AQ107" s="555"/>
      <c r="AR107" s="555"/>
      <c r="AS107" s="555"/>
      <c r="AT107" s="555"/>
      <c r="AU107" s="555"/>
      <c r="AV107" s="555"/>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555"/>
      <c r="AL108" s="555"/>
      <c r="AM108" s="555"/>
      <c r="AN108" s="555"/>
      <c r="AO108" s="555"/>
      <c r="AP108" s="555"/>
      <c r="AQ108" s="555"/>
      <c r="AR108" s="555"/>
      <c r="AS108" s="555"/>
      <c r="AT108" s="555"/>
      <c r="AU108" s="555"/>
      <c r="AV108" s="555"/>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520" t="s">
        <v>184</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333"/>
      <c r="AY112" s="334"/>
    </row>
    <row r="113" spans="2:50" s="335"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333"/>
    </row>
    <row r="114" spans="2:50" s="332"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336"/>
    </row>
    <row r="115" spans="2:50" s="332"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336"/>
    </row>
    <row r="116" spans="2:50" s="332"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516" t="s">
        <v>91</v>
      </c>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336"/>
    </row>
    <row r="119" spans="2:50" s="332" customFormat="1" ht="12.75" x14ac:dyDescent="0.2">
      <c r="C119" s="339"/>
      <c r="D119" s="339"/>
      <c r="E119" s="339"/>
      <c r="F119" s="339"/>
      <c r="G119" s="339"/>
      <c r="H119" s="339"/>
      <c r="I119" s="339"/>
      <c r="J119" s="339"/>
      <c r="K119" s="339"/>
      <c r="L119" s="339"/>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Xbqg+xiS3RLKFTpjxov9nS++WOrocr3lmqcA1fx9GMen3hllKOuUcp4rwpf4l/kf9bPM3rqX94SIkzMm0EDgRQ==" saltValue="K1oITxI6HcRwbKHuLgyong=="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F9E84CA0-626F-4815-BFB4-C4BBE9E26B8E}"/>
    <dataValidation allowBlank="1" showErrorMessage="1" promptTitle="Optiion gestion pilotée du PERCO" sqref="AW91 AW101 AW87:AW89 AW93:AW94" xr:uid="{A4732FCD-E730-404E-99E2-543EADFD5C93}"/>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962310F-2E02-49F5-BE70-48FFA9DA1849}"/>
    <dataValidation allowBlank="1" showInputMessage="1" showErrorMessage="1" sqref="AW13:IA13 AK19 AN19:AW19 Z28:IA28 AU14" xr:uid="{9300AE67-3956-450A-AF3E-67E5F430B3DA}"/>
    <dataValidation allowBlank="1" showInputMessage="1" showErrorMessage="1" promptTitle="Numéro sécurité sociale" prompt="Données obligatoires" sqref="AA6 AA23" xr:uid="{DCD34926-12B7-4E11-A377-AF2A1B396005}"/>
    <dataValidation allowBlank="1" showInputMessage="1" showErrorMessage="1" prompt="Merci d'indiquer vos noms et prénoms en majuscules" sqref="Z10 Z7:Z8" xr:uid="{2367EBA2-5C50-4E1D-89F4-B62CB7F8248C}"/>
    <dataValidation errorStyle="information" allowBlank="1" showInputMessage="1" showErrorMessage="1" error="Données non valides" sqref="AH13:AV13" xr:uid="{3C00034A-992E-41DE-B642-1A3A4E78A2B6}"/>
    <dataValidation type="textLength" allowBlank="1" showInputMessage="1" showErrorMessage="1" prompt="Compris en 13 et 15 caractères (la clé n'est pas obligatoire)_x000a_" sqref="M7:Y7" xr:uid="{F246DA28-E24A-44A8-858F-9DD07F002E5E}">
      <formula1>13</formula1>
      <formula2>15</formula2>
    </dataValidation>
    <dataValidation type="list" allowBlank="1" showInputMessage="1" showErrorMessage="1" sqref="C102" xr:uid="{B6177937-97E9-431F-9CCD-1E6E39A26753}">
      <formula1>$R$144:$R$145</formula1>
    </dataValidation>
    <dataValidation type="list" allowBlank="1" showInputMessage="1" showErrorMessage="1" sqref="M15:Y15" xr:uid="{4957628C-3C99-43FE-8838-524EBD075B39}">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19F8587C-9A3B-41EA-9E37-CFB9A8D95976}">
      <formula1>$Q$137:$Q$138</formula1>
    </dataValidation>
  </dataValidations>
  <hyperlinks>
    <hyperlink ref="AP82:AW85" location="'Modalités de versement'!A1" display="Plus d'information &gt;" xr:uid="{F8CF49BD-D766-48F6-8CD0-3C908F0FD1C7}"/>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7427" r:id="rId4" name="Check Box 19">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7428" r:id="rId5" name="Check Box 20">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971BB0BC-FC21-43A3-B686-36E35CF516A4}">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590ACD0-01AE-4023-AEA2-EB91557C2EAD}">
          <x14:formula1>
            <xm:f>Données!$C$16:$C$19</xm:f>
          </x14:formula1>
          <xm:sqref>AN38</xm:sqref>
        </x14:dataValidation>
        <x14:dataValidation type="list" allowBlank="1" showInputMessage="1" showErrorMessage="1" xr:uid="{BB34E6F4-2F16-4849-96BA-0FCF1E1BF72B}">
          <x14:formula1>
            <xm:f>Données!$C$29:$C$31</xm:f>
          </x14:formula1>
          <xm:sqref>M17:Y17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G555"/>
  <sheetViews>
    <sheetView showZeros="0" topLeftCell="A19" zoomScaleNormal="100" workbookViewId="0">
      <selection activeCell="AZ17" sqref="AZ17"/>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88" t="s">
        <v>52</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56" t="s">
        <v>72</v>
      </c>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99"/>
      <c r="N5" s="600"/>
      <c r="O5" s="600"/>
      <c r="P5" s="600"/>
      <c r="Q5" s="601"/>
      <c r="R5" s="592" t="s">
        <v>54</v>
      </c>
      <c r="S5" s="592"/>
      <c r="T5" s="593"/>
      <c r="U5" s="594"/>
      <c r="V5" s="594"/>
      <c r="W5" s="594"/>
      <c r="X5" s="594"/>
      <c r="Y5" s="595"/>
      <c r="Z5" s="421"/>
      <c r="AA5" s="196"/>
      <c r="AB5" s="196" t="s">
        <v>55</v>
      </c>
      <c r="AC5" s="190"/>
      <c r="AD5" s="421"/>
      <c r="AE5" s="190"/>
      <c r="AF5" s="193"/>
      <c r="AG5" s="193"/>
      <c r="AH5" s="596"/>
      <c r="AI5" s="597"/>
      <c r="AJ5" s="597"/>
      <c r="AK5" s="597"/>
      <c r="AL5" s="597"/>
      <c r="AM5" s="597"/>
      <c r="AN5" s="597"/>
      <c r="AO5" s="597"/>
      <c r="AP5" s="597"/>
      <c r="AQ5" s="597"/>
      <c r="AR5" s="597"/>
      <c r="AS5" s="597"/>
      <c r="AT5" s="597"/>
      <c r="AU5" s="597"/>
      <c r="AV5" s="598"/>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89"/>
      <c r="N7" s="590"/>
      <c r="O7" s="590"/>
      <c r="P7" s="590"/>
      <c r="Q7" s="590"/>
      <c r="R7" s="590"/>
      <c r="S7" s="590"/>
      <c r="T7" s="590"/>
      <c r="U7" s="590"/>
      <c r="V7" s="590"/>
      <c r="W7" s="590"/>
      <c r="X7" s="590"/>
      <c r="Y7" s="591"/>
      <c r="Z7" s="202"/>
      <c r="AA7" s="198"/>
      <c r="AB7" s="422" t="s">
        <v>120</v>
      </c>
      <c r="AC7" s="198"/>
      <c r="AD7" s="198"/>
      <c r="AE7" s="198"/>
      <c r="AF7" s="193"/>
      <c r="AG7" s="193"/>
      <c r="AH7" s="596"/>
      <c r="AI7" s="597"/>
      <c r="AJ7" s="597"/>
      <c r="AK7" s="597"/>
      <c r="AL7" s="597"/>
      <c r="AM7" s="597"/>
      <c r="AN7" s="597"/>
      <c r="AO7" s="597"/>
      <c r="AP7" s="597"/>
      <c r="AQ7" s="597"/>
      <c r="AR7" s="597"/>
      <c r="AS7" s="597"/>
      <c r="AT7" s="597"/>
      <c r="AU7" s="597"/>
      <c r="AV7" s="598"/>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602"/>
      <c r="N9" s="603"/>
      <c r="O9" s="603"/>
      <c r="P9" s="603"/>
      <c r="Q9" s="604"/>
      <c r="R9" s="205" t="s">
        <v>122</v>
      </c>
      <c r="S9" s="205"/>
      <c r="T9" s="205"/>
      <c r="U9" s="205"/>
      <c r="V9" s="205"/>
      <c r="W9" s="205"/>
      <c r="X9" s="196"/>
      <c r="Y9" s="427"/>
      <c r="Z9" s="420"/>
      <c r="AA9" s="420"/>
      <c r="AB9" s="423" t="s">
        <v>124</v>
      </c>
      <c r="AC9" s="420"/>
      <c r="AD9" s="420"/>
      <c r="AE9" s="198"/>
      <c r="AF9" s="193"/>
      <c r="AG9" s="193"/>
      <c r="AH9" s="596"/>
      <c r="AI9" s="597"/>
      <c r="AJ9" s="597"/>
      <c r="AK9" s="597"/>
      <c r="AL9" s="597"/>
      <c r="AM9" s="597"/>
      <c r="AN9" s="597"/>
      <c r="AO9" s="597"/>
      <c r="AP9" s="597"/>
      <c r="AQ9" s="597"/>
      <c r="AR9" s="597"/>
      <c r="AS9" s="597"/>
      <c r="AT9" s="597"/>
      <c r="AU9" s="597"/>
      <c r="AV9" s="598"/>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89"/>
      <c r="N11" s="590"/>
      <c r="O11" s="590"/>
      <c r="P11" s="590"/>
      <c r="Q11" s="590"/>
      <c r="R11" s="590"/>
      <c r="S11" s="590"/>
      <c r="T11" s="590"/>
      <c r="U11" s="590"/>
      <c r="V11" s="590"/>
      <c r="W11" s="590"/>
      <c r="X11" s="590"/>
      <c r="Y11" s="591"/>
      <c r="Z11" s="420"/>
      <c r="AA11" s="420"/>
      <c r="AB11" s="274" t="s">
        <v>123</v>
      </c>
      <c r="AC11" s="420"/>
      <c r="AD11" s="420"/>
      <c r="AE11" s="198"/>
      <c r="AF11" s="193"/>
      <c r="AG11" s="193"/>
      <c r="AH11" s="589"/>
      <c r="AI11" s="590"/>
      <c r="AJ11" s="590"/>
      <c r="AK11" s="590"/>
      <c r="AL11" s="590"/>
      <c r="AM11" s="590"/>
      <c r="AN11" s="590"/>
      <c r="AO11" s="590"/>
      <c r="AP11" s="590"/>
      <c r="AQ11" s="590"/>
      <c r="AR11" s="590"/>
      <c r="AS11" s="590"/>
      <c r="AT11" s="590"/>
      <c r="AU11" s="590"/>
      <c r="AV11" s="591"/>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89"/>
      <c r="N13" s="590"/>
      <c r="O13" s="590"/>
      <c r="P13" s="590"/>
      <c r="Q13" s="591"/>
      <c r="R13" s="592" t="s">
        <v>41</v>
      </c>
      <c r="S13" s="592"/>
      <c r="T13" s="593"/>
      <c r="U13" s="594"/>
      <c r="V13" s="594"/>
      <c r="W13" s="594"/>
      <c r="X13" s="594"/>
      <c r="Y13" s="595"/>
      <c r="Z13" s="420"/>
      <c r="AA13" s="420"/>
      <c r="AB13" s="424" t="s">
        <v>57</v>
      </c>
      <c r="AC13" s="425"/>
      <c r="AD13" s="425"/>
      <c r="AE13" s="198"/>
      <c r="AF13" s="425"/>
      <c r="AG13" s="425"/>
      <c r="AH13" s="605"/>
      <c r="AI13" s="606"/>
      <c r="AJ13" s="606"/>
      <c r="AK13" s="606"/>
      <c r="AL13" s="606"/>
      <c r="AM13" s="606"/>
      <c r="AN13" s="606"/>
      <c r="AO13" s="606"/>
      <c r="AP13" s="606"/>
      <c r="AQ13" s="606"/>
      <c r="AR13" s="606"/>
      <c r="AS13" s="606"/>
      <c r="AT13" s="606"/>
      <c r="AU13" s="606"/>
      <c r="AV13" s="607"/>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93"/>
      <c r="N15" s="594"/>
      <c r="O15" s="594"/>
      <c r="P15" s="594"/>
      <c r="Q15" s="594"/>
      <c r="R15" s="594"/>
      <c r="S15" s="594"/>
      <c r="T15" s="594"/>
      <c r="U15" s="594"/>
      <c r="V15" s="594"/>
      <c r="W15" s="594"/>
      <c r="X15" s="594"/>
      <c r="Y15" s="595"/>
      <c r="Z15" s="207"/>
      <c r="AA15" s="208"/>
      <c r="AB15" s="426" t="s">
        <v>58</v>
      </c>
      <c r="AC15" s="209"/>
      <c r="AD15" s="210"/>
      <c r="AE15" s="198"/>
      <c r="AF15" s="214"/>
      <c r="AG15" s="190"/>
      <c r="AH15" s="596"/>
      <c r="AI15" s="597"/>
      <c r="AJ15" s="597"/>
      <c r="AK15" s="597"/>
      <c r="AL15" s="597"/>
      <c r="AM15" s="597"/>
      <c r="AN15" s="597"/>
      <c r="AO15" s="597"/>
      <c r="AP15" s="597"/>
      <c r="AQ15" s="597"/>
      <c r="AR15" s="597"/>
      <c r="AS15" s="597"/>
      <c r="AT15" s="597"/>
      <c r="AU15" s="597"/>
      <c r="AV15" s="598"/>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93"/>
      <c r="N17" s="594"/>
      <c r="O17" s="594"/>
      <c r="P17" s="594"/>
      <c r="Q17" s="594"/>
      <c r="R17" s="594"/>
      <c r="S17" s="594"/>
      <c r="T17" s="594"/>
      <c r="U17" s="594"/>
      <c r="V17" s="594"/>
      <c r="W17" s="594"/>
      <c r="X17" s="594"/>
      <c r="Y17" s="595"/>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1" t="s">
        <v>73</v>
      </c>
      <c r="C20" s="581"/>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78">
        <f>'Informations Entreprise'!$L$9</f>
        <v>0</v>
      </c>
      <c r="N22" s="579"/>
      <c r="O22" s="579"/>
      <c r="P22" s="579"/>
      <c r="Q22" s="579"/>
      <c r="R22" s="579"/>
      <c r="S22" s="579"/>
      <c r="T22" s="579"/>
      <c r="U22" s="579"/>
      <c r="V22" s="579"/>
      <c r="W22" s="579"/>
      <c r="X22" s="579"/>
      <c r="Y22" s="580"/>
      <c r="Z22" s="229"/>
      <c r="AA22" s="229"/>
      <c r="AB22" s="444" t="s">
        <v>74</v>
      </c>
      <c r="AC22" s="444"/>
      <c r="AD22" s="221"/>
      <c r="AE22" s="221"/>
      <c r="AF22" s="221"/>
      <c r="AG22" s="221"/>
      <c r="AH22" s="582">
        <f>'Informations Entreprise'!BA9</f>
        <v>0</v>
      </c>
      <c r="AI22" s="583"/>
      <c r="AJ22" s="583"/>
      <c r="AK22" s="583"/>
      <c r="AL22" s="583"/>
      <c r="AM22" s="583"/>
      <c r="AN22" s="583"/>
      <c r="AO22" s="583"/>
      <c r="AP22" s="583"/>
      <c r="AQ22" s="583"/>
      <c r="AR22" s="583"/>
      <c r="AS22" s="583"/>
      <c r="AT22" s="583"/>
      <c r="AU22" s="583"/>
      <c r="AV22" s="584"/>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75">
        <f>'Informations Entreprise'!$L$11</f>
        <v>0</v>
      </c>
      <c r="N24" s="576"/>
      <c r="O24" s="576"/>
      <c r="P24" s="576"/>
      <c r="Q24" s="576"/>
      <c r="R24" s="576"/>
      <c r="S24" s="576"/>
      <c r="T24" s="576"/>
      <c r="U24" s="576"/>
      <c r="V24" s="576"/>
      <c r="W24" s="576"/>
      <c r="X24" s="576"/>
      <c r="Y24" s="577"/>
      <c r="Z24" s="225"/>
      <c r="AA24" s="225"/>
      <c r="AB24" s="444" t="s">
        <v>158</v>
      </c>
      <c r="AC24" s="225"/>
      <c r="AD24" s="225"/>
      <c r="AE24" s="225"/>
      <c r="AF24" s="225"/>
      <c r="AG24" s="225"/>
      <c r="AH24" s="582" t="str">
        <f>'Informations Entreprise'!AM37</f>
        <v>Versements volontaires</v>
      </c>
      <c r="AI24" s="583"/>
      <c r="AJ24" s="583"/>
      <c r="AK24" s="583"/>
      <c r="AL24" s="583"/>
      <c r="AM24" s="583"/>
      <c r="AN24" s="583"/>
      <c r="AO24" s="583"/>
      <c r="AP24" s="583"/>
      <c r="AQ24" s="583"/>
      <c r="AR24" s="583"/>
      <c r="AS24" s="583"/>
      <c r="AT24" s="583"/>
      <c r="AU24" s="583"/>
      <c r="AV24" s="584"/>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75">
        <f>'Informations Entreprise'!$L$15</f>
        <v>0</v>
      </c>
      <c r="N26" s="576"/>
      <c r="O26" s="576"/>
      <c r="P26" s="576"/>
      <c r="Q26" s="576"/>
      <c r="R26" s="576"/>
      <c r="S26" s="576"/>
      <c r="T26" s="576"/>
      <c r="U26" s="576"/>
      <c r="V26" s="576"/>
      <c r="W26" s="576"/>
      <c r="X26" s="576"/>
      <c r="Y26" s="577"/>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75">
        <f>'Informations Entreprise'!$AM$15</f>
        <v>0</v>
      </c>
      <c r="N28" s="576"/>
      <c r="O28" s="576"/>
      <c r="P28" s="576"/>
      <c r="Q28" s="576"/>
      <c r="R28" s="576"/>
      <c r="S28" s="576"/>
      <c r="T28" s="576"/>
      <c r="U28" s="576"/>
      <c r="V28" s="576"/>
      <c r="W28" s="576"/>
      <c r="X28" s="576"/>
      <c r="Y28" s="577"/>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88"/>
      <c r="AY32" s="188"/>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241"/>
      <c r="AY33" s="188"/>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241"/>
      <c r="AY34" s="188"/>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241"/>
      <c r="AY35" s="188"/>
      <c r="BL35" s="608"/>
      <c r="BM35" s="608"/>
      <c r="BN35" s="608"/>
      <c r="BO35" s="608"/>
      <c r="BP35" s="608"/>
      <c r="BQ35" s="608"/>
    </row>
    <row r="36" spans="2:81" ht="12" customHeight="1" x14ac:dyDescent="0.15">
      <c r="B36" s="609" t="str">
        <f>IF('Informations Entreprise'!$M$37="Gamme GER","84289 - GER Monétaire",IF('Informations Entreprise'!$M$37="Gamme TESORUS","82659 - TESORUS Monétaire",""))</f>
        <v>84289 - GER Monétaire</v>
      </c>
      <c r="C36" s="610"/>
      <c r="D36" s="610"/>
      <c r="E36" s="610"/>
      <c r="F36" s="610"/>
      <c r="G36" s="610"/>
      <c r="H36" s="610"/>
      <c r="I36" s="610"/>
      <c r="J36" s="610"/>
      <c r="K36" s="610"/>
      <c r="L36" s="610"/>
      <c r="M36" s="610"/>
      <c r="N36" s="610"/>
      <c r="O36" s="610"/>
      <c r="P36" s="610"/>
      <c r="Q36" s="611"/>
      <c r="R36" s="546"/>
      <c r="S36" s="547"/>
      <c r="T36" s="547"/>
      <c r="U36" s="547"/>
      <c r="V36" s="547"/>
      <c r="W36" s="547"/>
      <c r="X36" s="547"/>
      <c r="Y36" s="547"/>
      <c r="Z36" s="547"/>
      <c r="AA36" s="547"/>
      <c r="AB36" s="586"/>
      <c r="AC36" s="546"/>
      <c r="AD36" s="547"/>
      <c r="AE36" s="547"/>
      <c r="AF36" s="547"/>
      <c r="AG36" s="547"/>
      <c r="AH36" s="547"/>
      <c r="AI36" s="547"/>
      <c r="AJ36" s="547"/>
      <c r="AK36" s="547"/>
      <c r="AL36" s="547"/>
      <c r="AM36" s="242"/>
      <c r="AN36" s="243"/>
      <c r="AO36" s="243"/>
      <c r="AP36" s="243"/>
      <c r="AQ36" s="243"/>
      <c r="AR36" s="243"/>
      <c r="AS36" s="243"/>
      <c r="AT36" s="243"/>
      <c r="AU36" s="112"/>
      <c r="AV36" s="112"/>
      <c r="AW36" s="244"/>
      <c r="AX36" s="241"/>
      <c r="AY36" s="188"/>
    </row>
    <row r="37" spans="2:81" ht="12" customHeight="1" x14ac:dyDescent="0.15">
      <c r="B37" s="612"/>
      <c r="C37" s="613"/>
      <c r="D37" s="613"/>
      <c r="E37" s="613"/>
      <c r="F37" s="613"/>
      <c r="G37" s="613"/>
      <c r="H37" s="613"/>
      <c r="I37" s="613"/>
      <c r="J37" s="613"/>
      <c r="K37" s="613"/>
      <c r="L37" s="613"/>
      <c r="M37" s="613"/>
      <c r="N37" s="613"/>
      <c r="O37" s="613"/>
      <c r="P37" s="613"/>
      <c r="Q37" s="614"/>
      <c r="R37" s="548"/>
      <c r="S37" s="549"/>
      <c r="T37" s="549"/>
      <c r="U37" s="549"/>
      <c r="V37" s="549"/>
      <c r="W37" s="549"/>
      <c r="X37" s="549"/>
      <c r="Y37" s="549"/>
      <c r="Z37" s="549"/>
      <c r="AA37" s="549"/>
      <c r="AB37" s="587"/>
      <c r="AC37" s="548"/>
      <c r="AD37" s="549"/>
      <c r="AE37" s="549"/>
      <c r="AF37" s="549"/>
      <c r="AG37" s="549"/>
      <c r="AH37" s="549"/>
      <c r="AI37" s="549"/>
      <c r="AJ37" s="549"/>
      <c r="AK37" s="549"/>
      <c r="AL37" s="549"/>
      <c r="AM37" s="245"/>
      <c r="AN37" s="246"/>
      <c r="AO37" s="246"/>
      <c r="AP37" s="246"/>
      <c r="AQ37" s="246"/>
      <c r="AR37" s="246"/>
      <c r="AS37" s="246"/>
      <c r="AT37" s="246"/>
      <c r="AU37" s="109"/>
      <c r="AV37" s="109"/>
      <c r="AW37" s="247"/>
      <c r="AX37" s="241"/>
      <c r="AY37" s="188"/>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6"/>
      <c r="AC38" s="546"/>
      <c r="AD38" s="547"/>
      <c r="AE38" s="547"/>
      <c r="AF38" s="547"/>
      <c r="AG38" s="547"/>
      <c r="AH38" s="547"/>
      <c r="AI38" s="547"/>
      <c r="AJ38" s="547"/>
      <c r="AK38" s="547"/>
      <c r="AL38" s="547"/>
      <c r="AM38" s="248"/>
      <c r="AN38" s="615" t="s">
        <v>161</v>
      </c>
      <c r="AO38" s="616"/>
      <c r="AP38" s="616"/>
      <c r="AQ38" s="616"/>
      <c r="AR38" s="616"/>
      <c r="AS38" s="616"/>
      <c r="AT38" s="616"/>
      <c r="AU38" s="616"/>
      <c r="AV38" s="617"/>
      <c r="AW38" s="247"/>
      <c r="AX38" s="188"/>
      <c r="AY38" s="188"/>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7"/>
      <c r="AC39" s="548"/>
      <c r="AD39" s="549"/>
      <c r="AE39" s="549"/>
      <c r="AF39" s="549"/>
      <c r="AG39" s="549"/>
      <c r="AH39" s="549"/>
      <c r="AI39" s="549"/>
      <c r="AJ39" s="549"/>
      <c r="AK39" s="549"/>
      <c r="AL39" s="549"/>
      <c r="AM39" s="248"/>
      <c r="AN39" s="618"/>
      <c r="AO39" s="619"/>
      <c r="AP39" s="619"/>
      <c r="AQ39" s="619"/>
      <c r="AR39" s="619"/>
      <c r="AS39" s="619"/>
      <c r="AT39" s="619"/>
      <c r="AU39" s="619"/>
      <c r="AV39" s="620"/>
      <c r="AW39" s="247"/>
      <c r="AX39" s="188"/>
      <c r="AY39" s="188"/>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6"/>
      <c r="AC40" s="546"/>
      <c r="AD40" s="547"/>
      <c r="AE40" s="547"/>
      <c r="AF40" s="547"/>
      <c r="AG40" s="547"/>
      <c r="AH40" s="547"/>
      <c r="AI40" s="547"/>
      <c r="AJ40" s="547"/>
      <c r="AK40" s="547"/>
      <c r="AL40" s="547"/>
      <c r="AM40" s="113"/>
      <c r="AN40" s="621"/>
      <c r="AO40" s="622"/>
      <c r="AP40" s="622"/>
      <c r="AQ40" s="622"/>
      <c r="AR40" s="622"/>
      <c r="AS40" s="622"/>
      <c r="AT40" s="622"/>
      <c r="AU40" s="622"/>
      <c r="AV40" s="623"/>
      <c r="AW40" s="247"/>
      <c r="AX40" s="188"/>
      <c r="AY40" s="188"/>
      <c r="BL40" s="249"/>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7"/>
      <c r="AC41" s="548"/>
      <c r="AD41" s="549"/>
      <c r="AE41" s="549"/>
      <c r="AF41" s="549"/>
      <c r="AG41" s="549"/>
      <c r="AH41" s="549"/>
      <c r="AI41" s="549"/>
      <c r="AJ41" s="549"/>
      <c r="AK41" s="549"/>
      <c r="AL41" s="549"/>
      <c r="AM41" s="248"/>
      <c r="AN41" s="250"/>
      <c r="AO41" s="250"/>
      <c r="AP41" s="250"/>
      <c r="AQ41" s="250"/>
      <c r="AR41" s="250"/>
      <c r="AS41" s="250"/>
      <c r="AT41" s="250"/>
      <c r="AU41" s="109"/>
      <c r="AV41" s="109"/>
      <c r="AW41" s="247"/>
      <c r="AX41" s="188"/>
      <c r="AY41" s="188"/>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6"/>
      <c r="AC42" s="546"/>
      <c r="AD42" s="547"/>
      <c r="AE42" s="547"/>
      <c r="AF42" s="547"/>
      <c r="AG42" s="547"/>
      <c r="AH42" s="547"/>
      <c r="AI42" s="547"/>
      <c r="AJ42" s="547"/>
      <c r="AK42" s="547"/>
      <c r="AL42" s="547"/>
      <c r="AM42" s="114"/>
      <c r="AN42" s="180" t="s">
        <v>85</v>
      </c>
      <c r="AO42" s="250"/>
      <c r="AP42" s="250"/>
      <c r="AQ42" s="250"/>
      <c r="AR42" s="250"/>
      <c r="AS42" s="250"/>
      <c r="AT42" s="250"/>
      <c r="AU42" s="250"/>
      <c r="AV42" s="250"/>
      <c r="AW42" s="247"/>
      <c r="AX42" s="188"/>
      <c r="AY42" s="188"/>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7"/>
      <c r="AC43" s="548"/>
      <c r="AD43" s="549"/>
      <c r="AE43" s="549"/>
      <c r="AF43" s="549"/>
      <c r="AG43" s="549"/>
      <c r="AH43" s="549"/>
      <c r="AI43" s="549"/>
      <c r="AJ43" s="549"/>
      <c r="AK43" s="549"/>
      <c r="AL43" s="549"/>
      <c r="AM43" s="248"/>
      <c r="AN43" s="250"/>
      <c r="AO43" s="250"/>
      <c r="AP43" s="250"/>
      <c r="AQ43" s="250"/>
      <c r="AR43" s="250"/>
      <c r="AS43" s="250"/>
      <c r="AT43" s="250"/>
      <c r="AU43" s="250"/>
      <c r="AV43" s="250"/>
      <c r="AW43" s="251"/>
      <c r="AX43" s="188"/>
      <c r="AY43" s="188"/>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6"/>
      <c r="AC44" s="546"/>
      <c r="AD44" s="547"/>
      <c r="AE44" s="547"/>
      <c r="AF44" s="547"/>
      <c r="AG44" s="547"/>
      <c r="AH44" s="547"/>
      <c r="AI44" s="547"/>
      <c r="AJ44" s="547"/>
      <c r="AK44" s="547"/>
      <c r="AL44" s="547"/>
      <c r="AM44" s="248"/>
      <c r="AN44" s="624"/>
      <c r="AO44" s="625"/>
      <c r="AP44" s="625"/>
      <c r="AQ44" s="625"/>
      <c r="AR44" s="625"/>
      <c r="AS44" s="625"/>
      <c r="AT44" s="625"/>
      <c r="AU44" s="625"/>
      <c r="AV44" s="626"/>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7"/>
      <c r="AC45" s="548"/>
      <c r="AD45" s="549"/>
      <c r="AE45" s="549"/>
      <c r="AF45" s="549"/>
      <c r="AG45" s="549"/>
      <c r="AH45" s="549"/>
      <c r="AI45" s="549"/>
      <c r="AJ45" s="549"/>
      <c r="AK45" s="549"/>
      <c r="AL45" s="549"/>
      <c r="AM45" s="254"/>
      <c r="AN45" s="627"/>
      <c r="AO45" s="628"/>
      <c r="AP45" s="628"/>
      <c r="AQ45" s="628"/>
      <c r="AR45" s="628"/>
      <c r="AS45" s="628"/>
      <c r="AT45" s="628"/>
      <c r="AU45" s="628"/>
      <c r="AV45" s="629"/>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6"/>
      <c r="AC46" s="546"/>
      <c r="AD46" s="547"/>
      <c r="AE46" s="547"/>
      <c r="AF46" s="547"/>
      <c r="AG46" s="547"/>
      <c r="AH46" s="547"/>
      <c r="AI46" s="547"/>
      <c r="AJ46" s="547"/>
      <c r="AK46" s="547"/>
      <c r="AL46" s="54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7"/>
      <c r="AC47" s="548"/>
      <c r="AD47" s="549"/>
      <c r="AE47" s="549"/>
      <c r="AF47" s="549"/>
      <c r="AG47" s="549"/>
      <c r="AH47" s="549"/>
      <c r="AI47" s="549"/>
      <c r="AJ47" s="549"/>
      <c r="AK47" s="549"/>
      <c r="AL47" s="54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6"/>
      <c r="AC48" s="546"/>
      <c r="AD48" s="547"/>
      <c r="AE48" s="547"/>
      <c r="AF48" s="547"/>
      <c r="AG48" s="547"/>
      <c r="AH48" s="547"/>
      <c r="AI48" s="547"/>
      <c r="AJ48" s="547"/>
      <c r="AK48" s="547"/>
      <c r="AL48" s="547"/>
      <c r="AM48" s="248"/>
      <c r="AN48" s="585"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5"/>
      <c r="AP48" s="585"/>
      <c r="AQ48" s="585"/>
      <c r="AR48" s="585"/>
      <c r="AS48" s="585"/>
      <c r="AT48" s="585"/>
      <c r="AU48" s="585"/>
      <c r="AV48" s="585"/>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7"/>
      <c r="AC49" s="548"/>
      <c r="AD49" s="549"/>
      <c r="AE49" s="549"/>
      <c r="AF49" s="549"/>
      <c r="AG49" s="549"/>
      <c r="AH49" s="549"/>
      <c r="AI49" s="549"/>
      <c r="AJ49" s="549"/>
      <c r="AK49" s="549"/>
      <c r="AL49" s="549"/>
      <c r="AM49" s="248"/>
      <c r="AN49" s="585"/>
      <c r="AO49" s="585"/>
      <c r="AP49" s="585"/>
      <c r="AQ49" s="585"/>
      <c r="AR49" s="585"/>
      <c r="AS49" s="585"/>
      <c r="AT49" s="585"/>
      <c r="AU49" s="585"/>
      <c r="AV49" s="585"/>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6"/>
      <c r="AC50" s="546"/>
      <c r="AD50" s="547"/>
      <c r="AE50" s="547"/>
      <c r="AF50" s="547"/>
      <c r="AG50" s="547"/>
      <c r="AH50" s="547"/>
      <c r="AI50" s="547"/>
      <c r="AJ50" s="547"/>
      <c r="AK50" s="547"/>
      <c r="AL50" s="547"/>
      <c r="AM50" s="248"/>
      <c r="AN50" s="585"/>
      <c r="AO50" s="585"/>
      <c r="AP50" s="585"/>
      <c r="AQ50" s="585"/>
      <c r="AR50" s="585"/>
      <c r="AS50" s="585"/>
      <c r="AT50" s="585"/>
      <c r="AU50" s="585"/>
      <c r="AV50" s="585"/>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7"/>
      <c r="AC51" s="548"/>
      <c r="AD51" s="549"/>
      <c r="AE51" s="549"/>
      <c r="AF51" s="549"/>
      <c r="AG51" s="549"/>
      <c r="AH51" s="549"/>
      <c r="AI51" s="549"/>
      <c r="AJ51" s="549"/>
      <c r="AK51" s="549"/>
      <c r="AL51" s="549"/>
      <c r="AM51" s="248"/>
      <c r="AN51" s="585"/>
      <c r="AO51" s="585"/>
      <c r="AP51" s="585"/>
      <c r="AQ51" s="585"/>
      <c r="AR51" s="585"/>
      <c r="AS51" s="585"/>
      <c r="AT51" s="585"/>
      <c r="AU51" s="585"/>
      <c r="AV51" s="585"/>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6"/>
      <c r="AC52" s="546"/>
      <c r="AD52" s="547"/>
      <c r="AE52" s="547"/>
      <c r="AF52" s="547"/>
      <c r="AG52" s="547"/>
      <c r="AH52" s="547"/>
      <c r="AI52" s="547"/>
      <c r="AJ52" s="547"/>
      <c r="AK52" s="547"/>
      <c r="AL52" s="547"/>
      <c r="AM52" s="248"/>
      <c r="AN52" s="585"/>
      <c r="AO52" s="585"/>
      <c r="AP52" s="585"/>
      <c r="AQ52" s="585"/>
      <c r="AR52" s="585"/>
      <c r="AS52" s="585"/>
      <c r="AT52" s="585"/>
      <c r="AU52" s="585"/>
      <c r="AV52" s="585"/>
      <c r="AW52" s="115"/>
      <c r="AX52" s="255"/>
      <c r="AZ52" s="259"/>
      <c r="BA52" s="259"/>
      <c r="BB52" s="259"/>
      <c r="BC52" s="259"/>
      <c r="BD52" s="259"/>
      <c r="BE52" s="259"/>
      <c r="BF52" s="259"/>
      <c r="BG52" s="259"/>
      <c r="BH52" s="259"/>
      <c r="BI52" s="259"/>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7"/>
      <c r="AC53" s="548"/>
      <c r="AD53" s="549"/>
      <c r="AE53" s="549"/>
      <c r="AF53" s="549"/>
      <c r="AG53" s="549"/>
      <c r="AH53" s="549"/>
      <c r="AI53" s="549"/>
      <c r="AJ53" s="549"/>
      <c r="AK53" s="549"/>
      <c r="AL53" s="549"/>
      <c r="AM53" s="248"/>
      <c r="AN53" s="585"/>
      <c r="AO53" s="585"/>
      <c r="AP53" s="585"/>
      <c r="AQ53" s="585"/>
      <c r="AR53" s="585"/>
      <c r="AS53" s="585"/>
      <c r="AT53" s="585"/>
      <c r="AU53" s="585"/>
      <c r="AV53" s="585"/>
      <c r="AW53" s="115"/>
      <c r="AX53" s="255"/>
      <c r="AZ53" s="259"/>
      <c r="BA53" s="259"/>
      <c r="BB53" s="259"/>
      <c r="BC53" s="259"/>
      <c r="BD53" s="259"/>
      <c r="BE53" s="259"/>
      <c r="BF53" s="259"/>
      <c r="BG53" s="259"/>
      <c r="BH53" s="259"/>
      <c r="BI53" s="259"/>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6"/>
      <c r="AC54" s="546"/>
      <c r="AD54" s="547"/>
      <c r="AE54" s="547"/>
      <c r="AF54" s="547"/>
      <c r="AG54" s="547"/>
      <c r="AH54" s="547"/>
      <c r="AI54" s="547"/>
      <c r="AJ54" s="547"/>
      <c r="AK54" s="547"/>
      <c r="AL54" s="547"/>
      <c r="AM54" s="248"/>
      <c r="AN54" s="585"/>
      <c r="AO54" s="585"/>
      <c r="AP54" s="585"/>
      <c r="AQ54" s="585"/>
      <c r="AR54" s="585"/>
      <c r="AS54" s="585"/>
      <c r="AT54" s="585"/>
      <c r="AU54" s="585"/>
      <c r="AV54" s="585"/>
      <c r="AW54" s="115"/>
      <c r="AX54" s="255"/>
      <c r="AZ54" s="439"/>
      <c r="BA54" s="439"/>
      <c r="BB54" s="439"/>
      <c r="BC54" s="439"/>
      <c r="BD54" s="439"/>
      <c r="BE54" s="439"/>
      <c r="BF54" s="439"/>
      <c r="BG54" s="439"/>
      <c r="BH54" s="439"/>
      <c r="BI54" s="439"/>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7"/>
      <c r="AC55" s="548"/>
      <c r="AD55" s="549"/>
      <c r="AE55" s="549"/>
      <c r="AF55" s="549"/>
      <c r="AG55" s="549"/>
      <c r="AH55" s="549"/>
      <c r="AI55" s="549"/>
      <c r="AJ55" s="549"/>
      <c r="AK55" s="549"/>
      <c r="AL55" s="54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633"/>
      <c r="C56" s="634"/>
      <c r="D56" s="634"/>
      <c r="E56" s="634"/>
      <c r="F56" s="634"/>
      <c r="G56" s="634"/>
      <c r="H56" s="634"/>
      <c r="I56" s="634"/>
      <c r="J56" s="634"/>
      <c r="K56" s="634"/>
      <c r="L56" s="634"/>
      <c r="M56" s="634"/>
      <c r="N56" s="634"/>
      <c r="O56" s="634"/>
      <c r="P56" s="634"/>
      <c r="Q56" s="634"/>
      <c r="R56" s="546"/>
      <c r="S56" s="547"/>
      <c r="T56" s="547"/>
      <c r="U56" s="547"/>
      <c r="V56" s="547"/>
      <c r="W56" s="547"/>
      <c r="X56" s="547"/>
      <c r="Y56" s="547"/>
      <c r="Z56" s="547"/>
      <c r="AA56" s="547"/>
      <c r="AB56" s="586"/>
      <c r="AC56" s="546"/>
      <c r="AD56" s="547"/>
      <c r="AE56" s="547"/>
      <c r="AF56" s="547"/>
      <c r="AG56" s="547"/>
      <c r="AH56" s="547"/>
      <c r="AI56" s="547"/>
      <c r="AJ56" s="547"/>
      <c r="AK56" s="547"/>
      <c r="AL56" s="547"/>
      <c r="AM56" s="248"/>
      <c r="AN56" s="585"/>
      <c r="AO56" s="585"/>
      <c r="AP56" s="585"/>
      <c r="AQ56" s="585"/>
      <c r="AR56" s="585"/>
      <c r="AS56" s="585"/>
      <c r="AT56" s="585"/>
      <c r="AU56" s="585"/>
      <c r="AV56" s="585"/>
      <c r="AW56" s="115"/>
      <c r="AX56" s="255"/>
      <c r="AY56" s="257"/>
      <c r="AZ56" s="264"/>
      <c r="BA56" s="264"/>
      <c r="BB56" s="264"/>
      <c r="BC56" s="264"/>
      <c r="BD56" s="265"/>
      <c r="BE56" s="265"/>
      <c r="BF56" s="265"/>
      <c r="BG56" s="265"/>
      <c r="BH56" s="265"/>
      <c r="BI56" s="265"/>
      <c r="BJ56" s="255"/>
    </row>
    <row r="57" spans="2:81" ht="12" customHeight="1" x14ac:dyDescent="0.25">
      <c r="B57" s="635"/>
      <c r="C57" s="636"/>
      <c r="D57" s="636"/>
      <c r="E57" s="636"/>
      <c r="F57" s="636"/>
      <c r="G57" s="636"/>
      <c r="H57" s="636"/>
      <c r="I57" s="636"/>
      <c r="J57" s="636"/>
      <c r="K57" s="636"/>
      <c r="L57" s="636"/>
      <c r="M57" s="636"/>
      <c r="N57" s="636"/>
      <c r="O57" s="636"/>
      <c r="P57" s="636"/>
      <c r="Q57" s="636"/>
      <c r="R57" s="548"/>
      <c r="S57" s="549"/>
      <c r="T57" s="549"/>
      <c r="U57" s="549"/>
      <c r="V57" s="549"/>
      <c r="W57" s="549"/>
      <c r="X57" s="549"/>
      <c r="Y57" s="549"/>
      <c r="Z57" s="549"/>
      <c r="AA57" s="549"/>
      <c r="AB57" s="587"/>
      <c r="AC57" s="548"/>
      <c r="AD57" s="549"/>
      <c r="AE57" s="549"/>
      <c r="AF57" s="549"/>
      <c r="AG57" s="549"/>
      <c r="AH57" s="549"/>
      <c r="AI57" s="549"/>
      <c r="AJ57" s="549"/>
      <c r="AK57" s="549"/>
      <c r="AL57" s="549"/>
      <c r="AM57" s="248"/>
      <c r="AN57" s="585"/>
      <c r="AO57" s="585"/>
      <c r="AP57" s="585"/>
      <c r="AQ57" s="585"/>
      <c r="AR57" s="585"/>
      <c r="AS57" s="585"/>
      <c r="AT57" s="585"/>
      <c r="AU57" s="585"/>
      <c r="AV57" s="585"/>
      <c r="AW57" s="115"/>
      <c r="AX57" s="255"/>
      <c r="AY57" s="255"/>
      <c r="AZ57" s="630"/>
      <c r="BA57" s="630"/>
      <c r="BB57" s="630"/>
      <c r="BC57" s="630"/>
      <c r="BD57" s="630"/>
      <c r="BE57" s="630"/>
      <c r="BF57" s="630"/>
      <c r="BG57" s="630"/>
      <c r="BH57" s="630"/>
      <c r="BI57" s="630"/>
    </row>
    <row r="58" spans="2:81" ht="12" customHeight="1" x14ac:dyDescent="0.25">
      <c r="B58" s="633"/>
      <c r="C58" s="634"/>
      <c r="D58" s="634"/>
      <c r="E58" s="634"/>
      <c r="F58" s="634"/>
      <c r="G58" s="634"/>
      <c r="H58" s="634"/>
      <c r="I58" s="634"/>
      <c r="J58" s="634"/>
      <c r="K58" s="634"/>
      <c r="L58" s="634"/>
      <c r="M58" s="634"/>
      <c r="N58" s="634"/>
      <c r="O58" s="634"/>
      <c r="P58" s="634"/>
      <c r="Q58" s="634"/>
      <c r="R58" s="546"/>
      <c r="S58" s="547"/>
      <c r="T58" s="547"/>
      <c r="U58" s="547"/>
      <c r="V58" s="547"/>
      <c r="W58" s="547"/>
      <c r="X58" s="547"/>
      <c r="Y58" s="547"/>
      <c r="Z58" s="547"/>
      <c r="AA58" s="547"/>
      <c r="AB58" s="586"/>
      <c r="AC58" s="546"/>
      <c r="AD58" s="547"/>
      <c r="AE58" s="547"/>
      <c r="AF58" s="547"/>
      <c r="AG58" s="547"/>
      <c r="AH58" s="547"/>
      <c r="AI58" s="547"/>
      <c r="AJ58" s="547"/>
      <c r="AK58" s="547"/>
      <c r="AL58" s="547"/>
      <c r="AM58" s="248"/>
      <c r="AN58" s="585"/>
      <c r="AO58" s="585"/>
      <c r="AP58" s="585"/>
      <c r="AQ58" s="585"/>
      <c r="AR58" s="585"/>
      <c r="AS58" s="585"/>
      <c r="AT58" s="585"/>
      <c r="AU58" s="585"/>
      <c r="AV58" s="585"/>
      <c r="AW58" s="147"/>
      <c r="AY58" s="255"/>
      <c r="AZ58" s="438">
        <f>SUM(AC36:AL65)+AN44</f>
        <v>0</v>
      </c>
      <c r="BA58" s="439"/>
      <c r="BB58" s="439"/>
      <c r="BC58" s="439"/>
      <c r="BD58" s="439"/>
      <c r="BE58" s="439"/>
      <c r="BF58" s="439"/>
      <c r="BG58" s="439"/>
      <c r="BH58" s="439"/>
      <c r="BI58" s="439"/>
    </row>
    <row r="59" spans="2:81" ht="12" customHeight="1" x14ac:dyDescent="0.2">
      <c r="B59" s="635"/>
      <c r="C59" s="636"/>
      <c r="D59" s="636"/>
      <c r="E59" s="636"/>
      <c r="F59" s="636"/>
      <c r="G59" s="636"/>
      <c r="H59" s="636"/>
      <c r="I59" s="636"/>
      <c r="J59" s="636"/>
      <c r="K59" s="636"/>
      <c r="L59" s="636"/>
      <c r="M59" s="636"/>
      <c r="N59" s="636"/>
      <c r="O59" s="636"/>
      <c r="P59" s="636"/>
      <c r="Q59" s="636"/>
      <c r="R59" s="548"/>
      <c r="S59" s="549"/>
      <c r="T59" s="549"/>
      <c r="U59" s="549"/>
      <c r="V59" s="549"/>
      <c r="W59" s="549"/>
      <c r="X59" s="549"/>
      <c r="Y59" s="549"/>
      <c r="Z59" s="549"/>
      <c r="AA59" s="549"/>
      <c r="AB59" s="587"/>
      <c r="AC59" s="548"/>
      <c r="AD59" s="549"/>
      <c r="AE59" s="549"/>
      <c r="AF59" s="549"/>
      <c r="AG59" s="549"/>
      <c r="AH59" s="549"/>
      <c r="AI59" s="549"/>
      <c r="AJ59" s="549"/>
      <c r="AK59" s="549"/>
      <c r="AL59" s="549"/>
      <c r="AM59" s="248"/>
      <c r="AN59" s="266"/>
      <c r="AO59" s="266"/>
      <c r="AP59" s="266"/>
      <c r="AQ59" s="266"/>
      <c r="AR59" s="266"/>
      <c r="AS59" s="266"/>
      <c r="AT59" s="266"/>
      <c r="AU59" s="266"/>
      <c r="AV59" s="266"/>
      <c r="AW59" s="147"/>
      <c r="AX59" s="267"/>
      <c r="AY59" s="255"/>
      <c r="AZ59" s="630" cm="1">
        <f t="array" ref="AZ59">SUM(AC36:AL65+AN44)</f>
        <v>0</v>
      </c>
      <c r="BA59" s="631"/>
      <c r="BB59" s="631"/>
      <c r="BC59" s="631"/>
      <c r="BD59" s="631"/>
      <c r="BE59" s="631"/>
      <c r="BF59" s="631"/>
      <c r="BG59" s="631"/>
      <c r="BH59" s="439"/>
      <c r="BI59" s="439"/>
    </row>
    <row r="60" spans="2:81" ht="12" customHeight="1" x14ac:dyDescent="0.2">
      <c r="B60" s="633"/>
      <c r="C60" s="634"/>
      <c r="D60" s="634"/>
      <c r="E60" s="634"/>
      <c r="F60" s="634"/>
      <c r="G60" s="634"/>
      <c r="H60" s="634"/>
      <c r="I60" s="634"/>
      <c r="J60" s="634"/>
      <c r="K60" s="634"/>
      <c r="L60" s="634"/>
      <c r="M60" s="634"/>
      <c r="N60" s="634"/>
      <c r="O60" s="634"/>
      <c r="P60" s="634"/>
      <c r="Q60" s="634"/>
      <c r="R60" s="546"/>
      <c r="S60" s="547"/>
      <c r="T60" s="547"/>
      <c r="U60" s="547"/>
      <c r="V60" s="547"/>
      <c r="W60" s="547"/>
      <c r="X60" s="547"/>
      <c r="Y60" s="547"/>
      <c r="Z60" s="547"/>
      <c r="AA60" s="547"/>
      <c r="AB60" s="586"/>
      <c r="AC60" s="546"/>
      <c r="AD60" s="547"/>
      <c r="AE60" s="547"/>
      <c r="AF60" s="547"/>
      <c r="AG60" s="547"/>
      <c r="AH60" s="547"/>
      <c r="AI60" s="547"/>
      <c r="AJ60" s="547"/>
      <c r="AK60" s="547"/>
      <c r="AL60" s="54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635"/>
      <c r="C61" s="636"/>
      <c r="D61" s="636"/>
      <c r="E61" s="636"/>
      <c r="F61" s="636"/>
      <c r="G61" s="636"/>
      <c r="H61" s="636"/>
      <c r="I61" s="636"/>
      <c r="J61" s="636"/>
      <c r="K61" s="636"/>
      <c r="L61" s="636"/>
      <c r="M61" s="636"/>
      <c r="N61" s="636"/>
      <c r="O61" s="636"/>
      <c r="P61" s="636"/>
      <c r="Q61" s="636"/>
      <c r="R61" s="548"/>
      <c r="S61" s="549"/>
      <c r="T61" s="549"/>
      <c r="U61" s="549"/>
      <c r="V61" s="549"/>
      <c r="W61" s="549"/>
      <c r="X61" s="549"/>
      <c r="Y61" s="549"/>
      <c r="Z61" s="549"/>
      <c r="AA61" s="549"/>
      <c r="AB61" s="587"/>
      <c r="AC61" s="548"/>
      <c r="AD61" s="549"/>
      <c r="AE61" s="549"/>
      <c r="AF61" s="549"/>
      <c r="AG61" s="549"/>
      <c r="AH61" s="549"/>
      <c r="AI61" s="549"/>
      <c r="AJ61" s="549"/>
      <c r="AK61" s="549"/>
      <c r="AL61" s="54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633"/>
      <c r="C62" s="634"/>
      <c r="D62" s="634"/>
      <c r="E62" s="634"/>
      <c r="F62" s="634"/>
      <c r="G62" s="634"/>
      <c r="H62" s="634"/>
      <c r="I62" s="634"/>
      <c r="J62" s="634"/>
      <c r="K62" s="634"/>
      <c r="L62" s="634"/>
      <c r="M62" s="634"/>
      <c r="N62" s="634"/>
      <c r="O62" s="634"/>
      <c r="P62" s="634"/>
      <c r="Q62" s="634"/>
      <c r="R62" s="546"/>
      <c r="S62" s="547"/>
      <c r="T62" s="547"/>
      <c r="U62" s="547"/>
      <c r="V62" s="547"/>
      <c r="W62" s="547"/>
      <c r="X62" s="547"/>
      <c r="Y62" s="547"/>
      <c r="Z62" s="547"/>
      <c r="AA62" s="547"/>
      <c r="AB62" s="586"/>
      <c r="AC62" s="546"/>
      <c r="AD62" s="547"/>
      <c r="AE62" s="547"/>
      <c r="AF62" s="547"/>
      <c r="AG62" s="547"/>
      <c r="AH62" s="547"/>
      <c r="AI62" s="547"/>
      <c r="AJ62" s="547"/>
      <c r="AK62" s="547"/>
      <c r="AL62" s="547"/>
      <c r="AM62" s="248"/>
      <c r="AN62" s="262"/>
      <c r="AO62" s="262"/>
      <c r="AP62" s="262"/>
      <c r="AQ62" s="262"/>
      <c r="AR62" s="262"/>
      <c r="AS62" s="262"/>
      <c r="AT62" s="262"/>
      <c r="AU62" s="262"/>
      <c r="AV62" s="262"/>
      <c r="AW62" s="147"/>
      <c r="AX62" s="267"/>
      <c r="AY62" s="255"/>
      <c r="AZ62" s="255"/>
    </row>
    <row r="63" spans="2:81" ht="12" customHeight="1" x14ac:dyDescent="0.2">
      <c r="B63" s="635"/>
      <c r="C63" s="636"/>
      <c r="D63" s="636"/>
      <c r="E63" s="636"/>
      <c r="F63" s="636"/>
      <c r="G63" s="636"/>
      <c r="H63" s="636"/>
      <c r="I63" s="636"/>
      <c r="J63" s="636"/>
      <c r="K63" s="636"/>
      <c r="L63" s="636"/>
      <c r="M63" s="636"/>
      <c r="N63" s="636"/>
      <c r="O63" s="636"/>
      <c r="P63" s="636"/>
      <c r="Q63" s="636"/>
      <c r="R63" s="548"/>
      <c r="S63" s="549"/>
      <c r="T63" s="549"/>
      <c r="U63" s="549"/>
      <c r="V63" s="549"/>
      <c r="W63" s="549"/>
      <c r="X63" s="549"/>
      <c r="Y63" s="549"/>
      <c r="Z63" s="549"/>
      <c r="AA63" s="549"/>
      <c r="AB63" s="587"/>
      <c r="AC63" s="548"/>
      <c r="AD63" s="549"/>
      <c r="AE63" s="549"/>
      <c r="AF63" s="549"/>
      <c r="AG63" s="549"/>
      <c r="AH63" s="549"/>
      <c r="AI63" s="549"/>
      <c r="AJ63" s="549"/>
      <c r="AK63" s="549"/>
      <c r="AL63" s="549"/>
      <c r="AM63" s="248"/>
      <c r="AN63" s="262"/>
      <c r="AO63" s="262"/>
      <c r="AP63" s="262"/>
      <c r="AQ63" s="262"/>
      <c r="AR63" s="262"/>
      <c r="AS63" s="262"/>
      <c r="AT63" s="262"/>
      <c r="AU63" s="262"/>
      <c r="AV63" s="262"/>
      <c r="AW63" s="147"/>
      <c r="AX63" s="267"/>
      <c r="AY63" s="255"/>
      <c r="AZ63" s="255"/>
    </row>
    <row r="64" spans="2:81" ht="12" customHeight="1" x14ac:dyDescent="0.2">
      <c r="B64" s="540"/>
      <c r="C64" s="637"/>
      <c r="D64" s="637"/>
      <c r="E64" s="637"/>
      <c r="F64" s="637"/>
      <c r="G64" s="637"/>
      <c r="H64" s="637"/>
      <c r="I64" s="637"/>
      <c r="J64" s="637"/>
      <c r="K64" s="637"/>
      <c r="L64" s="637"/>
      <c r="M64" s="637"/>
      <c r="N64" s="637"/>
      <c r="O64" s="637"/>
      <c r="P64" s="637"/>
      <c r="Q64" s="637"/>
      <c r="R64" s="546"/>
      <c r="S64" s="547"/>
      <c r="T64" s="547"/>
      <c r="U64" s="547"/>
      <c r="V64" s="547"/>
      <c r="W64" s="547"/>
      <c r="X64" s="547"/>
      <c r="Y64" s="547"/>
      <c r="Z64" s="547"/>
      <c r="AA64" s="547"/>
      <c r="AB64" s="586"/>
      <c r="AC64" s="546"/>
      <c r="AD64" s="547"/>
      <c r="AE64" s="547"/>
      <c r="AF64" s="547"/>
      <c r="AG64" s="547"/>
      <c r="AH64" s="547"/>
      <c r="AI64" s="547"/>
      <c r="AJ64" s="547"/>
      <c r="AK64" s="547"/>
      <c r="AL64" s="547"/>
      <c r="AM64" s="248"/>
      <c r="AN64" s="262"/>
      <c r="AO64" s="262"/>
      <c r="AP64" s="262"/>
      <c r="AQ64" s="262"/>
      <c r="AR64" s="262"/>
      <c r="AS64" s="262"/>
      <c r="AT64" s="262"/>
      <c r="AU64" s="262"/>
      <c r="AV64" s="262"/>
      <c r="AW64" s="147"/>
      <c r="AX64" s="267"/>
      <c r="AY64" s="255"/>
      <c r="AZ64" s="255"/>
    </row>
    <row r="65" spans="2:85" ht="12" customHeight="1" x14ac:dyDescent="0.2">
      <c r="B65" s="638"/>
      <c r="C65" s="639"/>
      <c r="D65" s="639"/>
      <c r="E65" s="639"/>
      <c r="F65" s="639"/>
      <c r="G65" s="639"/>
      <c r="H65" s="639"/>
      <c r="I65" s="639"/>
      <c r="J65" s="639"/>
      <c r="K65" s="639"/>
      <c r="L65" s="639"/>
      <c r="M65" s="639"/>
      <c r="N65" s="639"/>
      <c r="O65" s="639"/>
      <c r="P65" s="639"/>
      <c r="Q65" s="639"/>
      <c r="R65" s="548"/>
      <c r="S65" s="549"/>
      <c r="T65" s="549"/>
      <c r="U65" s="549"/>
      <c r="V65" s="549"/>
      <c r="W65" s="549"/>
      <c r="X65" s="549"/>
      <c r="Y65" s="549"/>
      <c r="Z65" s="549"/>
      <c r="AA65" s="549"/>
      <c r="AB65" s="587"/>
      <c r="AC65" s="548"/>
      <c r="AD65" s="549"/>
      <c r="AE65" s="549"/>
      <c r="AF65" s="549"/>
      <c r="AG65" s="549"/>
      <c r="AH65" s="549"/>
      <c r="AI65" s="549"/>
      <c r="AJ65" s="549"/>
      <c r="AK65" s="549"/>
      <c r="AL65" s="54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56" t="s">
        <v>76</v>
      </c>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59" t="s">
        <v>77</v>
      </c>
      <c r="M70" s="559"/>
      <c r="N70" s="559"/>
      <c r="O70" s="559"/>
      <c r="P70" s="559"/>
      <c r="Q70" s="275"/>
      <c r="R70" s="275"/>
      <c r="S70" s="275"/>
      <c r="T70" s="275"/>
      <c r="U70" s="275"/>
      <c r="V70" s="275"/>
      <c r="W70" s="275"/>
      <c r="X70" s="558" t="s">
        <v>78</v>
      </c>
      <c r="Y70" s="558"/>
      <c r="Z70" s="558"/>
      <c r="AA70" s="558"/>
      <c r="AB70" s="558"/>
      <c r="AC70" s="558"/>
      <c r="AD70" s="276"/>
      <c r="AE70" s="276"/>
      <c r="AF70" s="276"/>
      <c r="AG70" s="276"/>
      <c r="AH70" s="276"/>
      <c r="AI70" s="559" t="s">
        <v>177</v>
      </c>
      <c r="AJ70" s="559"/>
      <c r="AK70" s="559"/>
      <c r="AL70" s="559"/>
      <c r="AM70" s="559"/>
      <c r="AN70" s="559"/>
      <c r="AO70" s="559"/>
      <c r="AP70" s="559"/>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550">
        <f>SUM(R36:AB65)</f>
        <v>0</v>
      </c>
      <c r="M72" s="551"/>
      <c r="N72" s="551"/>
      <c r="O72" s="551"/>
      <c r="P72" s="551"/>
      <c r="Q72" s="552"/>
      <c r="R72" s="281"/>
      <c r="S72" s="281"/>
      <c r="T72" s="443"/>
      <c r="U72" s="553" t="s">
        <v>79</v>
      </c>
      <c r="V72" s="553"/>
      <c r="W72" s="281"/>
      <c r="X72" s="560">
        <f>SUM(AC36:AL65)+AN44</f>
        <v>0</v>
      </c>
      <c r="Y72" s="561"/>
      <c r="Z72" s="561"/>
      <c r="AA72" s="561"/>
      <c r="AB72" s="561"/>
      <c r="AC72" s="562"/>
      <c r="AD72" s="279"/>
      <c r="AE72" s="279"/>
      <c r="AF72" s="283" t="s">
        <v>80</v>
      </c>
      <c r="AG72" s="279"/>
      <c r="AH72" s="283"/>
      <c r="AI72" s="279"/>
      <c r="AJ72" s="279"/>
      <c r="AK72" s="557">
        <f>L72+X72</f>
        <v>0</v>
      </c>
      <c r="AL72" s="557"/>
      <c r="AM72" s="557"/>
      <c r="AN72" s="557"/>
      <c r="AO72" s="557"/>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574"/>
      <c r="H74" s="574"/>
      <c r="I74" s="574"/>
      <c r="J74" s="574"/>
      <c r="K74" s="286"/>
      <c r="L74" s="573"/>
      <c r="M74" s="573"/>
      <c r="N74" s="573"/>
      <c r="O74" s="286"/>
      <c r="P74" s="286"/>
      <c r="R74" s="288"/>
      <c r="S74" s="289"/>
      <c r="T74" s="289"/>
      <c r="U74" s="289"/>
      <c r="V74" s="290"/>
      <c r="W74" s="442"/>
      <c r="X74" s="288"/>
      <c r="Y74" s="289"/>
      <c r="Z74" s="289"/>
      <c r="AA74" s="289"/>
      <c r="AB74" s="289"/>
      <c r="AC74" s="288"/>
      <c r="AD74" s="289"/>
      <c r="AE74" s="292"/>
      <c r="AF74" s="572"/>
      <c r="AG74" s="572"/>
      <c r="AH74" s="572"/>
      <c r="AI74" s="288"/>
      <c r="AJ74" s="288"/>
      <c r="AK74" s="289"/>
      <c r="AU74" s="134"/>
      <c r="AV74" s="134"/>
      <c r="AW74" s="110"/>
      <c r="AX74" s="293"/>
      <c r="AY74" s="294"/>
      <c r="AZ74" s="29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255"/>
      <c r="AY75" s="255"/>
      <c r="AZ75" s="255"/>
    </row>
    <row r="76" spans="2:85" s="297" customFormat="1" ht="35.25" customHeight="1" x14ac:dyDescent="0.25">
      <c r="B76" s="554" t="s">
        <v>115</v>
      </c>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632" t="s">
        <v>59</v>
      </c>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632" t="s">
        <v>8</v>
      </c>
      <c r="H80" s="632"/>
      <c r="I80" s="632"/>
      <c r="J80" s="632"/>
      <c r="K80" s="632"/>
      <c r="L80" s="632"/>
      <c r="M80" s="632"/>
      <c r="N80" s="632"/>
      <c r="O80" s="632"/>
      <c r="P80" s="632"/>
      <c r="Q80" s="632"/>
      <c r="R80" s="632"/>
      <c r="S80" s="632"/>
      <c r="T80" s="632"/>
      <c r="U80" s="632"/>
      <c r="V80" s="632"/>
      <c r="W80" s="632"/>
      <c r="X80" s="632"/>
      <c r="Y80" s="632"/>
      <c r="Z80" s="632"/>
      <c r="AA80" s="632"/>
      <c r="AB80" s="632"/>
      <c r="AC80" s="632"/>
      <c r="AD80" s="632"/>
      <c r="AE80" s="632"/>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566" t="s">
        <v>86</v>
      </c>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7" t="s">
        <v>87</v>
      </c>
      <c r="AQ82" s="567"/>
      <c r="AR82" s="567"/>
      <c r="AS82" s="567"/>
      <c r="AT82" s="567"/>
      <c r="AU82" s="567"/>
      <c r="AV82" s="567"/>
      <c r="AW82" s="567"/>
      <c r="AX82" s="296"/>
      <c r="AY82" s="296"/>
      <c r="AZ82" s="296"/>
      <c r="BA82" s="297"/>
      <c r="BB82" s="297"/>
      <c r="BC82" s="297"/>
      <c r="BD82" s="297"/>
      <c r="BE82" s="297"/>
      <c r="BF82" s="297"/>
    </row>
    <row r="83" spans="2:85" s="305" customFormat="1" ht="4.5" customHeight="1" x14ac:dyDescent="0.25">
      <c r="B83" s="437"/>
      <c r="C83" s="30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7"/>
      <c r="AQ83" s="567"/>
      <c r="AR83" s="567"/>
      <c r="AS83" s="567"/>
      <c r="AT83" s="567"/>
      <c r="AU83" s="567"/>
      <c r="AV83" s="567"/>
      <c r="AW83" s="567"/>
      <c r="AX83" s="296"/>
      <c r="AY83" s="296"/>
      <c r="AZ83" s="296"/>
      <c r="BA83" s="297"/>
      <c r="BB83" s="297"/>
      <c r="BC83" s="297"/>
      <c r="BD83" s="297"/>
      <c r="BE83" s="297"/>
      <c r="BF83" s="297"/>
    </row>
    <row r="84" spans="2:85" s="305" customFormat="1" ht="5.25" customHeight="1" x14ac:dyDescent="0.25">
      <c r="B84" s="437"/>
      <c r="C84" s="30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7"/>
      <c r="AQ84" s="567"/>
      <c r="AR84" s="567"/>
      <c r="AS84" s="567"/>
      <c r="AT84" s="567"/>
      <c r="AU84" s="567"/>
      <c r="AV84" s="567"/>
      <c r="AW84" s="567"/>
      <c r="AX84" s="296"/>
      <c r="AY84" s="296"/>
      <c r="AZ84" s="296"/>
      <c r="BA84" s="297"/>
      <c r="BB84" s="297"/>
      <c r="BC84" s="297"/>
      <c r="BD84" s="297"/>
      <c r="BE84" s="297"/>
      <c r="BF84" s="297"/>
    </row>
    <row r="85" spans="2:85" s="305" customFormat="1" ht="5.25" customHeight="1" x14ac:dyDescent="0.25">
      <c r="B85" s="437"/>
      <c r="C85" s="30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7"/>
      <c r="AQ85" s="567"/>
      <c r="AR85" s="567"/>
      <c r="AS85" s="567"/>
      <c r="AT85" s="567"/>
      <c r="AU85" s="567"/>
      <c r="AV85" s="567"/>
      <c r="AW85" s="567"/>
      <c r="AX85" s="296"/>
      <c r="AY85" s="296"/>
      <c r="AZ85" s="296"/>
      <c r="BA85" s="297"/>
      <c r="BB85" s="297"/>
      <c r="BC85" s="297"/>
      <c r="BD85" s="297"/>
      <c r="BE85" s="297"/>
      <c r="BF85" s="297"/>
    </row>
    <row r="86" spans="2:85" s="305" customFormat="1" ht="5.25" customHeight="1" x14ac:dyDescent="0.25">
      <c r="B86" s="437"/>
      <c r="C86" s="30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87" t="s">
        <v>89</v>
      </c>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63" t="s">
        <v>103</v>
      </c>
      <c r="C95" s="563"/>
      <c r="D95" s="563"/>
      <c r="E95" s="563"/>
      <c r="F95" s="563"/>
      <c r="G95" s="563"/>
      <c r="H95" s="563"/>
      <c r="I95" s="563"/>
      <c r="J95" s="563"/>
      <c r="K95" s="563"/>
      <c r="L95" s="563"/>
      <c r="M95" s="563"/>
      <c r="N95" s="563"/>
      <c r="O95" s="563"/>
      <c r="P95" s="563"/>
      <c r="Q95" s="563"/>
      <c r="R95" s="563"/>
      <c r="S95" s="563"/>
      <c r="T95" s="563"/>
      <c r="U95" s="563"/>
      <c r="V95" s="563"/>
      <c r="W95" s="563"/>
      <c r="X95" s="563"/>
      <c r="Y95" s="563"/>
      <c r="Z95" s="563"/>
      <c r="AA95" s="563"/>
      <c r="AB95" s="563"/>
      <c r="AC95" s="563"/>
      <c r="AD95" s="563"/>
      <c r="AE95" s="563"/>
      <c r="AF95" s="563"/>
      <c r="AG95" s="563"/>
      <c r="AH95" s="563"/>
      <c r="AI95" s="563"/>
      <c r="AJ95" s="563"/>
      <c r="AK95" s="563"/>
      <c r="AL95" s="563"/>
      <c r="AM95" s="563"/>
      <c r="AN95" s="563"/>
      <c r="AO95" s="563"/>
      <c r="AP95" s="563"/>
      <c r="AQ95" s="563"/>
      <c r="AR95" s="563"/>
      <c r="AS95" s="563"/>
      <c r="AT95" s="563"/>
      <c r="AU95" s="563"/>
      <c r="AV95" s="563"/>
      <c r="AW95" s="563"/>
      <c r="AX95" s="296"/>
      <c r="AY95" s="296"/>
      <c r="AZ95" s="296"/>
      <c r="BA95" s="297"/>
      <c r="BB95" s="297"/>
      <c r="BC95" s="297"/>
      <c r="BD95" s="297"/>
      <c r="BE95" s="297"/>
      <c r="BF95" s="297"/>
    </row>
    <row r="96" spans="2:85" s="305" customFormat="1" ht="17.25" customHeight="1" x14ac:dyDescent="0.25">
      <c r="B96" s="518" t="s">
        <v>157</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296"/>
      <c r="AY96" s="296"/>
      <c r="AZ96" s="296"/>
      <c r="BA96" s="297"/>
      <c r="BB96" s="297"/>
      <c r="BC96" s="297"/>
      <c r="BD96" s="297"/>
      <c r="BE96" s="297"/>
      <c r="BF96" s="297"/>
    </row>
    <row r="97" spans="2:58" s="305"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296"/>
      <c r="AY97" s="296"/>
      <c r="AZ97" s="296"/>
      <c r="BA97" s="297"/>
      <c r="BB97" s="297"/>
      <c r="BC97" s="297"/>
      <c r="BD97" s="297"/>
      <c r="BE97" s="297"/>
      <c r="BF97" s="297"/>
    </row>
    <row r="98" spans="2:58" s="305"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296"/>
      <c r="AY98" s="296"/>
      <c r="AZ98" s="296"/>
      <c r="BA98" s="297"/>
      <c r="BB98" s="297"/>
      <c r="BC98" s="297"/>
      <c r="BD98" s="297"/>
      <c r="BE98" s="297"/>
      <c r="BF98" s="297"/>
    </row>
    <row r="99" spans="2:58" s="305"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296"/>
      <c r="AY99" s="296"/>
      <c r="AZ99" s="296"/>
      <c r="BA99" s="297"/>
      <c r="BB99" s="297"/>
      <c r="BC99" s="297"/>
      <c r="BD99" s="297"/>
      <c r="BE99" s="297"/>
      <c r="BF99" s="297"/>
    </row>
    <row r="100" spans="2:58" s="305"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14"/>
      <c r="AK102" s="568" t="s">
        <v>65</v>
      </c>
      <c r="AL102" s="568"/>
      <c r="AM102" s="568"/>
      <c r="AN102" s="568"/>
      <c r="AO102" s="568"/>
      <c r="AP102" s="568"/>
      <c r="AQ102" s="568"/>
      <c r="AR102" s="568"/>
      <c r="AS102" s="568"/>
      <c r="AT102" s="568"/>
      <c r="AU102" s="568"/>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14"/>
      <c r="AK103" s="555"/>
      <c r="AL103" s="555"/>
      <c r="AM103" s="555"/>
      <c r="AN103" s="555"/>
      <c r="AO103" s="555"/>
      <c r="AP103" s="555"/>
      <c r="AQ103" s="555"/>
      <c r="AR103" s="555"/>
      <c r="AS103" s="555"/>
      <c r="AT103" s="555"/>
      <c r="AU103" s="555"/>
      <c r="AV103" s="555"/>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106"/>
      <c r="AK104" s="555"/>
      <c r="AL104" s="555"/>
      <c r="AM104" s="555"/>
      <c r="AN104" s="555"/>
      <c r="AO104" s="555"/>
      <c r="AP104" s="555"/>
      <c r="AQ104" s="555"/>
      <c r="AR104" s="555"/>
      <c r="AS104" s="555"/>
      <c r="AT104" s="555"/>
      <c r="AU104" s="555"/>
      <c r="AV104" s="555"/>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16"/>
      <c r="AK105" s="555"/>
      <c r="AL105" s="555"/>
      <c r="AM105" s="555"/>
      <c r="AN105" s="555"/>
      <c r="AO105" s="555"/>
      <c r="AP105" s="555"/>
      <c r="AQ105" s="555"/>
      <c r="AR105" s="555"/>
      <c r="AS105" s="555"/>
      <c r="AT105" s="555"/>
      <c r="AU105" s="555"/>
      <c r="AV105" s="555"/>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555"/>
      <c r="AL106" s="555"/>
      <c r="AM106" s="555"/>
      <c r="AN106" s="555"/>
      <c r="AO106" s="555"/>
      <c r="AP106" s="555"/>
      <c r="AQ106" s="555"/>
      <c r="AR106" s="555"/>
      <c r="AS106" s="555"/>
      <c r="AT106" s="555"/>
      <c r="AU106" s="555"/>
      <c r="AV106" s="555"/>
      <c r="AW106" s="322"/>
      <c r="AX106" s="153"/>
      <c r="AY106" s="153"/>
      <c r="AZ106" s="153"/>
    </row>
    <row r="107" spans="2:58" s="319" customFormat="1" ht="16.5" customHeight="1" x14ac:dyDescent="0.25">
      <c r="B107" s="320"/>
      <c r="C107" s="569" t="s">
        <v>66</v>
      </c>
      <c r="D107" s="569"/>
      <c r="E107" s="569"/>
      <c r="F107" s="569"/>
      <c r="G107" s="569"/>
      <c r="H107" s="441"/>
      <c r="I107" s="316"/>
      <c r="J107" s="316"/>
      <c r="K107" s="316"/>
      <c r="L107" s="564"/>
      <c r="M107" s="570"/>
      <c r="N107" s="570"/>
      <c r="O107" s="570"/>
      <c r="P107" s="570"/>
      <c r="Q107" s="570"/>
      <c r="R107" s="565"/>
      <c r="S107" s="316"/>
      <c r="T107" s="316"/>
      <c r="U107" s="316"/>
      <c r="V107" s="316"/>
      <c r="W107" s="571" t="s">
        <v>67</v>
      </c>
      <c r="X107" s="571"/>
      <c r="Y107" s="108"/>
      <c r="Z107" s="212"/>
      <c r="AA107" s="108"/>
      <c r="AB107" s="212"/>
      <c r="AC107" s="564"/>
      <c r="AD107" s="565"/>
      <c r="AE107" s="322"/>
      <c r="AF107" s="322"/>
      <c r="AG107" s="322"/>
      <c r="AH107" s="322"/>
      <c r="AI107" s="322"/>
      <c r="AJ107" s="316"/>
      <c r="AK107" s="555"/>
      <c r="AL107" s="555"/>
      <c r="AM107" s="555"/>
      <c r="AN107" s="555"/>
      <c r="AO107" s="555"/>
      <c r="AP107" s="555"/>
      <c r="AQ107" s="555"/>
      <c r="AR107" s="555"/>
      <c r="AS107" s="555"/>
      <c r="AT107" s="555"/>
      <c r="AU107" s="555"/>
      <c r="AV107" s="555"/>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555"/>
      <c r="AL108" s="555"/>
      <c r="AM108" s="555"/>
      <c r="AN108" s="555"/>
      <c r="AO108" s="555"/>
      <c r="AP108" s="555"/>
      <c r="AQ108" s="555"/>
      <c r="AR108" s="555"/>
      <c r="AS108" s="555"/>
      <c r="AT108" s="555"/>
      <c r="AU108" s="555"/>
      <c r="AV108" s="555"/>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520" t="s">
        <v>184</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333"/>
      <c r="AY112" s="334"/>
    </row>
    <row r="113" spans="2:50" s="335"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333"/>
    </row>
    <row r="114" spans="2:50" s="332"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336"/>
    </row>
    <row r="115" spans="2:50" s="332"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336"/>
    </row>
    <row r="116" spans="2:50" s="332"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516" t="s">
        <v>91</v>
      </c>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336"/>
    </row>
    <row r="119" spans="2:50" s="332" customFormat="1" ht="12.75" x14ac:dyDescent="0.2">
      <c r="C119" s="339"/>
      <c r="D119" s="339"/>
      <c r="E119" s="339"/>
      <c r="F119" s="339"/>
      <c r="G119" s="339"/>
      <c r="H119" s="339"/>
      <c r="I119" s="339"/>
      <c r="J119" s="339"/>
      <c r="K119" s="339"/>
      <c r="L119" s="339"/>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x0qyehPCP1XN3N2ZYMvlFCMwLohptmR4wvoE6tAIEboAZFBNRDLuhGQncanwNYHtoRDPPtK1zbQPgyoF7mlow==" saltValue="KxDw15KvdgBDAB1iR5vSXQ==" spinCount="100000" sheet="1" objects="1" scenarios="1"/>
  <customSheetViews>
    <customSheetView guid="{8BBDF041-1EC5-4F43-8AC5-BFD5AE5CB39A}" zeroValues="0" hiddenRows="1" topLeftCell="A61">
      <selection activeCell="B90" sqref="B90:AW90"/>
      <pageMargins left="0.7" right="0.7" top="0.75" bottom="0.75" header="0.3" footer="0.3"/>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042BF94B-E2AB-4CF6-9E3F-C5641AA43B07}"/>
    <dataValidation allowBlank="1" showErrorMessage="1" promptTitle="Optiion gestion pilotée du PERCO" sqref="AW91 AW101 AW87:AW89 AW93:AW94" xr:uid="{37B77759-CD9B-4AE6-A0A4-C52D80F32C8E}"/>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726A0F8-F28D-4A5F-8FC9-F3E1A8CD7381}"/>
    <dataValidation allowBlank="1" showInputMessage="1" showErrorMessage="1" sqref="AW13:IA13 AK19 AN19:AW19 Z28:IA28 AU14" xr:uid="{F0979869-5BB2-4D83-A73D-00B805B9FF20}"/>
    <dataValidation allowBlank="1" showInputMessage="1" showErrorMessage="1" promptTitle="Numéro sécurité sociale" prompt="Données obligatoires" sqref="AA6 AA23" xr:uid="{82DD4B9D-0B96-449D-BF86-38868083438C}"/>
    <dataValidation allowBlank="1" showInputMessage="1" showErrorMessage="1" prompt="Merci d'indiquer vos noms et prénoms en majuscules" sqref="Z10 Z7:Z8" xr:uid="{5DED1003-7B1D-49F6-9873-1AC0050DE04C}"/>
    <dataValidation errorStyle="information" allowBlank="1" showInputMessage="1" showErrorMessage="1" error="Données non valides" sqref="AH13:AV13" xr:uid="{421F2360-0E2A-40AC-AB33-26E8609DCA58}"/>
    <dataValidation type="textLength" allowBlank="1" showInputMessage="1" showErrorMessage="1" prompt="Compris en 13 et 15 caractères (la clé n'est pas obligatoire)_x000a_" sqref="M7:Y7" xr:uid="{9F6C6F94-638E-4794-99CB-6B6E4EDF8B1A}">
      <formula1>13</formula1>
      <formula2>15</formula2>
    </dataValidation>
    <dataValidation type="list" allowBlank="1" showInputMessage="1" showErrorMessage="1" sqref="C102" xr:uid="{71969B31-D139-4D56-9DBC-A0E1BBDE94B9}">
      <formula1>$R$144:$R$145</formula1>
    </dataValidation>
    <dataValidation type="list" allowBlank="1" showInputMessage="1" showErrorMessage="1" sqref="M15:Y15" xr:uid="{ABD7E451-6E95-4408-811E-5A8A7E392693}">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2C53DDD9-4F9C-4A4C-82E3-9BD2076033E0}">
      <formula1>$Q$137:$Q$138</formula1>
    </dataValidation>
  </dataValidations>
  <hyperlinks>
    <hyperlink ref="AP82:AW85" location="'Modalités de versement'!A1" display="Plus d'information &gt;" xr:uid="{31E1FEB7-F177-4630-BA90-190E9C8FCF8F}"/>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49" r:id="rId4" name="Check Box 17">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8450" r:id="rId5" name="Check Box 18">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4BE1C74-DF93-4BFC-A0E7-19587516FD0C}">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536841C-2DCC-40B8-9A58-345DED469B9F}">
          <x14:formula1>
            <xm:f>Données!$C$16:$C$19</xm:f>
          </x14:formula1>
          <xm:sqref>AN38</xm:sqref>
        </x14:dataValidation>
        <x14:dataValidation type="list" allowBlank="1" showInputMessage="1" showErrorMessage="1" xr:uid="{60019763-E70A-4389-8FB1-6002CC87A577}">
          <x14:formula1>
            <xm:f>Données!$C$29:$C$31</xm:f>
          </x14:formula1>
          <xm:sqref>M17:Y17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A2C038"/>
    <pageSetUpPr fitToPage="1"/>
  </sheetPr>
  <dimension ref="A1:Z70"/>
  <sheetViews>
    <sheetView showZeros="0" zoomScaleNormal="100" workbookViewId="0">
      <selection activeCell="L33" sqref="L33"/>
    </sheetView>
  </sheetViews>
  <sheetFormatPr baseColWidth="10" defaultColWidth="11.42578125" defaultRowHeight="15" x14ac:dyDescent="0.25"/>
  <cols>
    <col min="1" max="1" width="1.42578125" style="1" customWidth="1"/>
    <col min="2" max="2" width="6.42578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5703125" style="1" customWidth="1"/>
    <col min="11" max="11" width="19.42578125" style="1" customWidth="1"/>
    <col min="12" max="12" width="13.42578125" style="1" customWidth="1"/>
    <col min="13" max="13" width="21" style="384" customWidth="1"/>
    <col min="14" max="15" width="21" style="1" customWidth="1"/>
    <col min="16" max="16" width="24.85546875" style="1" bestFit="1" customWidth="1"/>
    <col min="17" max="17" width="1.28515625" style="1" bestFit="1" customWidth="1"/>
    <col min="18" max="18" width="12.42578125" style="1" hidden="1" customWidth="1"/>
    <col min="19" max="19" width="2" style="1" bestFit="1" customWidth="1"/>
    <col min="20" max="23" width="2" style="1" hidden="1" customWidth="1"/>
    <col min="24" max="24" width="11.42578125" style="1" hidden="1" customWidth="1"/>
    <col min="25" max="25" width="9.7109375" style="1" customWidth="1"/>
    <col min="26" max="26" width="21.140625" style="1" customWidth="1"/>
    <col min="27" max="16384" width="11.42578125" style="1"/>
  </cols>
  <sheetData>
    <row r="1" spans="1:18" ht="12.75" customHeight="1" x14ac:dyDescent="0.25">
      <c r="A1" s="642" t="s">
        <v>163</v>
      </c>
      <c r="B1" s="642"/>
      <c r="C1" s="642"/>
      <c r="D1" s="642"/>
      <c r="E1" s="642"/>
      <c r="F1" s="642"/>
      <c r="G1" s="642"/>
      <c r="H1" s="642"/>
      <c r="I1" s="642"/>
      <c r="J1" s="642"/>
      <c r="K1" s="642"/>
      <c r="L1" s="642"/>
      <c r="M1" s="642"/>
      <c r="N1" s="642"/>
      <c r="O1" s="642"/>
      <c r="P1" s="642"/>
      <c r="Q1" s="70"/>
    </row>
    <row r="2" spans="1:18" ht="12.75" customHeight="1" x14ac:dyDescent="0.25">
      <c r="A2" s="642"/>
      <c r="B2" s="642"/>
      <c r="C2" s="642"/>
      <c r="D2" s="642"/>
      <c r="E2" s="642"/>
      <c r="F2" s="642"/>
      <c r="G2" s="642"/>
      <c r="H2" s="642"/>
      <c r="I2" s="642"/>
      <c r="J2" s="642"/>
      <c r="K2" s="642"/>
      <c r="L2" s="642"/>
      <c r="M2" s="642"/>
      <c r="N2" s="642"/>
      <c r="O2" s="642"/>
      <c r="P2" s="642"/>
      <c r="Q2" s="70"/>
    </row>
    <row r="3" spans="1:18" ht="12.75" customHeight="1" x14ac:dyDescent="0.25">
      <c r="A3" s="642"/>
      <c r="B3" s="642"/>
      <c r="C3" s="642"/>
      <c r="D3" s="642"/>
      <c r="E3" s="642"/>
      <c r="F3" s="642"/>
      <c r="G3" s="642"/>
      <c r="H3" s="642"/>
      <c r="I3" s="642"/>
      <c r="J3" s="642"/>
      <c r="K3" s="642"/>
      <c r="L3" s="642"/>
      <c r="M3" s="642"/>
      <c r="N3" s="642"/>
      <c r="O3" s="642"/>
      <c r="P3" s="642"/>
      <c r="Q3" s="70"/>
    </row>
    <row r="4" spans="1:18" ht="18" customHeight="1" x14ac:dyDescent="0.25">
      <c r="A4" s="642"/>
      <c r="B4" s="642"/>
      <c r="C4" s="642"/>
      <c r="D4" s="642"/>
      <c r="E4" s="642"/>
      <c r="F4" s="642"/>
      <c r="G4" s="642"/>
      <c r="H4" s="642"/>
      <c r="I4" s="642"/>
      <c r="J4" s="642"/>
      <c r="K4" s="642"/>
      <c r="L4" s="642"/>
      <c r="M4" s="642"/>
      <c r="N4" s="642"/>
      <c r="O4" s="642"/>
      <c r="P4" s="642"/>
      <c r="Q4" s="70"/>
    </row>
    <row r="5" spans="1:18" ht="18.75" x14ac:dyDescent="0.25">
      <c r="B5" s="643" t="s">
        <v>9</v>
      </c>
      <c r="C5" s="643"/>
      <c r="D5" s="643"/>
      <c r="E5" s="643"/>
      <c r="F5" s="643"/>
      <c r="G5" s="643"/>
      <c r="H5" s="643"/>
      <c r="I5" s="643"/>
      <c r="J5" s="643"/>
      <c r="K5" s="643"/>
      <c r="L5" s="643"/>
      <c r="M5" s="643"/>
      <c r="N5" s="643"/>
      <c r="O5" s="643"/>
      <c r="P5" s="643"/>
      <c r="Q5" s="70"/>
    </row>
    <row r="6" spans="1:18" ht="9" customHeight="1" x14ac:dyDescent="0.25">
      <c r="B6" s="3"/>
      <c r="C6" s="3"/>
      <c r="D6" s="3"/>
      <c r="E6" s="3"/>
      <c r="F6" s="3"/>
      <c r="G6" s="3"/>
      <c r="H6" s="3"/>
      <c r="I6" s="3"/>
      <c r="J6" s="3"/>
      <c r="K6" s="3"/>
      <c r="L6" s="3"/>
      <c r="M6" s="3"/>
      <c r="N6" s="3"/>
      <c r="O6" s="3"/>
      <c r="P6" s="3"/>
      <c r="Q6" s="3"/>
    </row>
    <row r="7" spans="1:18" ht="18" x14ac:dyDescent="0.25">
      <c r="B7" s="644"/>
      <c r="C7" s="644"/>
      <c r="D7" s="644"/>
      <c r="E7" s="644"/>
      <c r="F7" s="644"/>
      <c r="G7" s="644"/>
      <c r="H7" s="644"/>
      <c r="I7" s="644"/>
      <c r="J7" s="644"/>
      <c r="K7" s="644"/>
      <c r="L7" s="644"/>
      <c r="M7" s="644"/>
      <c r="N7" s="644"/>
      <c r="O7" s="644"/>
      <c r="P7" s="644"/>
      <c r="Q7" s="71"/>
    </row>
    <row r="8" spans="1:18" ht="18.75" customHeight="1" x14ac:dyDescent="0.25">
      <c r="B8" s="6" t="s">
        <v>1</v>
      </c>
      <c r="C8" s="7"/>
      <c r="D8" s="7"/>
      <c r="E8" s="99">
        <f>'Informations Entreprise'!$L$9</f>
        <v>0</v>
      </c>
      <c r="F8" s="8"/>
      <c r="G8" s="8"/>
      <c r="H8" s="8"/>
      <c r="I8" s="9"/>
      <c r="J8" s="10"/>
      <c r="K8" s="10"/>
      <c r="L8" s="10"/>
      <c r="M8" s="10"/>
      <c r="N8" s="10"/>
      <c r="O8" s="5"/>
      <c r="P8" s="5"/>
      <c r="Q8" s="5"/>
      <c r="R8" s="87"/>
    </row>
    <row r="9" spans="1:18" ht="9.75" customHeight="1" x14ac:dyDescent="0.25">
      <c r="B9" s="6"/>
      <c r="C9" s="7"/>
      <c r="D9" s="7"/>
      <c r="E9" s="8"/>
      <c r="F9" s="8"/>
      <c r="G9" s="8"/>
      <c r="H9" s="8"/>
      <c r="I9" s="9"/>
      <c r="J9" s="10"/>
      <c r="K9" s="10"/>
      <c r="L9" s="10"/>
      <c r="M9" s="10"/>
      <c r="N9" s="10"/>
      <c r="O9" s="5"/>
      <c r="P9" s="5"/>
      <c r="Q9" s="5"/>
      <c r="R9" s="87"/>
    </row>
    <row r="10" spans="1:18" ht="18.75" customHeight="1" x14ac:dyDescent="0.25">
      <c r="B10" s="6" t="s">
        <v>10</v>
      </c>
      <c r="C10" s="7"/>
      <c r="D10" s="7"/>
      <c r="E10" s="645">
        <f>'Informations Entreprise'!$L$11</f>
        <v>0</v>
      </c>
      <c r="F10" s="646"/>
      <c r="G10" s="646"/>
      <c r="H10" s="646"/>
      <c r="I10" s="646"/>
      <c r="J10" s="646"/>
      <c r="K10" s="646"/>
      <c r="L10" s="646"/>
      <c r="M10" s="646"/>
      <c r="N10" s="646"/>
      <c r="O10" s="646"/>
      <c r="P10" s="647"/>
      <c r="Q10" s="5"/>
      <c r="R10" s="87"/>
    </row>
    <row r="11" spans="1:18" ht="8.25" customHeight="1" x14ac:dyDescent="0.25">
      <c r="B11" s="6"/>
      <c r="C11" s="5"/>
      <c r="D11" s="5"/>
      <c r="E11" s="11"/>
      <c r="F11" s="11"/>
      <c r="G11" s="11"/>
      <c r="H11" s="11"/>
      <c r="I11" s="11"/>
      <c r="J11" s="11"/>
      <c r="K11" s="11"/>
      <c r="L11" s="11"/>
      <c r="M11" s="33"/>
      <c r="N11" s="11"/>
      <c r="O11" s="11"/>
      <c r="P11" s="5"/>
      <c r="Q11" s="5"/>
      <c r="R11" s="87"/>
    </row>
    <row r="12" spans="1:18" ht="16.5" customHeight="1" x14ac:dyDescent="0.25">
      <c r="B12" s="5"/>
      <c r="C12" s="5"/>
      <c r="D12" s="5"/>
      <c r="E12" s="5"/>
      <c r="F12" s="5"/>
      <c r="G12" s="5"/>
      <c r="H12" s="5"/>
      <c r="I12" s="5"/>
      <c r="J12" s="5"/>
      <c r="K12" s="5"/>
      <c r="L12" s="5"/>
      <c r="M12" s="33"/>
      <c r="N12" s="5"/>
      <c r="O12" s="5"/>
      <c r="P12" s="5"/>
      <c r="Q12" s="5"/>
      <c r="R12" s="85"/>
    </row>
    <row r="13" spans="1:18" s="88" customFormat="1" ht="16.5" customHeight="1" x14ac:dyDescent="0.25">
      <c r="B13" s="89" t="s">
        <v>31</v>
      </c>
      <c r="C13" s="80"/>
      <c r="D13" s="80"/>
      <c r="E13" s="80"/>
      <c r="F13" s="80"/>
      <c r="G13" s="80"/>
      <c r="H13" s="80"/>
      <c r="I13" s="80"/>
      <c r="J13" s="80"/>
      <c r="K13" s="80"/>
      <c r="L13" s="80"/>
      <c r="M13" s="379"/>
      <c r="N13" s="80"/>
      <c r="O13" s="80"/>
      <c r="P13" s="81"/>
      <c r="Q13" s="78"/>
      <c r="R13" s="2"/>
    </row>
    <row r="14" spans="1:18" s="88" customFormat="1" ht="10.5" customHeight="1" x14ac:dyDescent="0.25">
      <c r="B14" s="82"/>
      <c r="C14" s="78"/>
      <c r="D14" s="78"/>
      <c r="E14" s="78"/>
      <c r="F14" s="78"/>
      <c r="G14" s="78"/>
      <c r="H14" s="78"/>
      <c r="I14" s="78"/>
      <c r="J14" s="78"/>
      <c r="K14" s="78"/>
      <c r="L14" s="78"/>
      <c r="M14" s="380"/>
      <c r="N14" s="78"/>
      <c r="O14" s="78"/>
      <c r="P14" s="83"/>
      <c r="Q14" s="78"/>
      <c r="R14" s="2"/>
    </row>
    <row r="15" spans="1:18" s="88" customFormat="1" ht="16.5" customHeight="1" x14ac:dyDescent="0.25">
      <c r="B15" s="103" t="s">
        <v>81</v>
      </c>
      <c r="C15" s="78"/>
      <c r="D15" s="79" t="s">
        <v>29</v>
      </c>
      <c r="E15" s="141">
        <f>'Informations Entreprise'!Q22</f>
        <v>0</v>
      </c>
      <c r="F15" s="648" t="s">
        <v>51</v>
      </c>
      <c r="G15" s="649"/>
      <c r="H15" s="650">
        <f>IF(ISBLANK('Informations Entreprise'!AC22),3709.44,'Informations Entreprise'!$AC$22)</f>
        <v>3709.44</v>
      </c>
      <c r="I15" s="651"/>
      <c r="J15" s="649" t="s">
        <v>50</v>
      </c>
      <c r="K15" s="649"/>
      <c r="L15" s="142">
        <f>IF(ISBLANK('Informations Entreprise'!AI30),H15*0.903,H15)</f>
        <v>3349.6243200000004</v>
      </c>
      <c r="M15" s="78"/>
      <c r="N15" s="78"/>
      <c r="O15" s="78"/>
      <c r="P15" s="83"/>
      <c r="Q15" s="78"/>
      <c r="R15" s="2"/>
    </row>
    <row r="16" spans="1:18" s="88" customFormat="1" ht="16.5" customHeight="1" x14ac:dyDescent="0.25">
      <c r="B16" s="82"/>
      <c r="C16" s="78"/>
      <c r="D16" s="78"/>
      <c r="E16" s="78"/>
      <c r="F16" s="78"/>
      <c r="G16" s="78"/>
      <c r="H16" s="78"/>
      <c r="I16" s="78"/>
      <c r="J16" s="78"/>
      <c r="K16" s="78"/>
      <c r="L16" s="78"/>
      <c r="M16" s="380"/>
      <c r="N16" s="78"/>
      <c r="O16" s="78"/>
      <c r="P16" s="83"/>
      <c r="Q16" s="78"/>
      <c r="R16" s="2"/>
    </row>
    <row r="17" spans="2:26" s="88" customFormat="1" ht="16.5" customHeight="1" x14ac:dyDescent="0.25">
      <c r="B17" s="103" t="s">
        <v>82</v>
      </c>
      <c r="C17" s="78"/>
      <c r="D17" s="79" t="s">
        <v>29</v>
      </c>
      <c r="E17" s="141">
        <f>'Informations Entreprise'!$Q$26</f>
        <v>0</v>
      </c>
      <c r="F17" s="648" t="s">
        <v>51</v>
      </c>
      <c r="G17" s="649"/>
      <c r="H17" s="650">
        <f>IF(ISBLANK('Informations Entreprise'!AC26),7418.88,'Informations Entreprise'!$AC$26)</f>
        <v>7418.88</v>
      </c>
      <c r="I17" s="651"/>
      <c r="J17" s="649" t="s">
        <v>50</v>
      </c>
      <c r="K17" s="649"/>
      <c r="L17" s="142">
        <f>IF(ISBLANK('Informations Entreprise'!AI30),H17*0.903,H17)</f>
        <v>6699.2486400000007</v>
      </c>
      <c r="M17" s="381"/>
      <c r="N17" s="78"/>
      <c r="O17" s="78"/>
      <c r="P17" s="83"/>
      <c r="Q17" s="78"/>
      <c r="R17" s="2"/>
    </row>
    <row r="18" spans="2:26" ht="6" customHeight="1" x14ac:dyDescent="0.25">
      <c r="B18" s="84"/>
      <c r="C18" s="51"/>
      <c r="D18" s="51"/>
      <c r="E18" s="51"/>
      <c r="F18" s="51"/>
      <c r="G18" s="51"/>
      <c r="H18" s="51"/>
      <c r="I18" s="51"/>
      <c r="J18" s="51"/>
      <c r="K18" s="51"/>
      <c r="L18" s="51"/>
      <c r="M18" s="382"/>
      <c r="N18" s="51"/>
      <c r="O18" s="51"/>
      <c r="P18" s="52"/>
      <c r="Q18" s="5"/>
      <c r="R18" s="85"/>
    </row>
    <row r="19" spans="2:26" ht="6" customHeight="1" x14ac:dyDescent="0.25">
      <c r="B19" s="5"/>
      <c r="C19" s="5"/>
      <c r="D19" s="5"/>
      <c r="E19" s="5"/>
      <c r="F19" s="5"/>
      <c r="G19" s="5"/>
      <c r="H19" s="5"/>
      <c r="I19" s="5"/>
      <c r="J19" s="5"/>
      <c r="K19" s="5"/>
      <c r="L19" s="5"/>
      <c r="M19" s="33"/>
      <c r="N19" s="5"/>
      <c r="O19" s="5"/>
      <c r="P19" s="5"/>
      <c r="Q19" s="5"/>
      <c r="R19" s="85"/>
    </row>
    <row r="20" spans="2:26" ht="24" customHeight="1" x14ac:dyDescent="0.4">
      <c r="B20" s="12" t="s">
        <v>11</v>
      </c>
      <c r="C20" s="13"/>
      <c r="D20" s="13"/>
      <c r="E20" s="13"/>
      <c r="F20" s="14"/>
      <c r="G20" s="14"/>
      <c r="H20" s="14"/>
      <c r="I20" s="5"/>
      <c r="J20" s="5"/>
      <c r="K20" s="5"/>
      <c r="L20" s="5"/>
      <c r="M20" s="33"/>
      <c r="N20" s="100"/>
      <c r="O20" s="5"/>
      <c r="P20" s="5"/>
      <c r="Q20" s="5"/>
      <c r="U20" s="378"/>
    </row>
    <row r="21" spans="2:26" ht="16.5" customHeight="1" x14ac:dyDescent="0.25">
      <c r="B21" s="5"/>
      <c r="C21" s="5"/>
      <c r="D21" s="5"/>
      <c r="E21" s="5"/>
      <c r="F21" s="5"/>
      <c r="G21" s="5"/>
      <c r="H21" s="5"/>
      <c r="I21" s="5"/>
      <c r="J21" s="5"/>
      <c r="K21" s="5"/>
      <c r="L21" s="5"/>
      <c r="M21" s="33"/>
      <c r="N21" s="5"/>
      <c r="O21" s="5"/>
      <c r="P21" s="5"/>
      <c r="Q21" s="5"/>
    </row>
    <row r="22" spans="2:26" ht="57.75" customHeight="1" x14ac:dyDescent="0.25">
      <c r="B22" s="640" t="s">
        <v>164</v>
      </c>
      <c r="C22" s="640"/>
      <c r="D22" s="640"/>
      <c r="E22" s="640"/>
      <c r="F22" s="641" t="s">
        <v>54</v>
      </c>
      <c r="G22" s="641"/>
      <c r="H22" s="641"/>
      <c r="I22" s="641"/>
      <c r="J22" s="641" t="s">
        <v>55</v>
      </c>
      <c r="K22" s="641"/>
      <c r="L22" s="135" t="s">
        <v>37</v>
      </c>
      <c r="M22" s="136" t="str">
        <f>IF('Informations Entreprise'!AM37="Abondement unilatéral", "Montant de l'abondement unilatéral sur le PERCOL"," Montant de l’épargnant")</f>
        <v xml:space="preserve"> Montant de l’épargnant</v>
      </c>
      <c r="N22" s="137" t="s">
        <v>96</v>
      </c>
      <c r="O22" s="137" t="s">
        <v>97</v>
      </c>
      <c r="P22" s="137" t="s">
        <v>165</v>
      </c>
      <c r="Q22" s="5"/>
      <c r="R22" s="90"/>
      <c r="T22" s="392" t="s">
        <v>105</v>
      </c>
      <c r="U22" s="392" t="s">
        <v>104</v>
      </c>
      <c r="V22" s="392" t="s">
        <v>106</v>
      </c>
      <c r="W22" s="392" t="s">
        <v>107</v>
      </c>
    </row>
    <row r="23" spans="2:26" ht="46.5" customHeight="1" x14ac:dyDescent="0.25">
      <c r="B23" s="652">
        <f>'Bulletin 1'!$M$7</f>
        <v>0</v>
      </c>
      <c r="C23" s="652"/>
      <c r="D23" s="652"/>
      <c r="E23" s="652"/>
      <c r="F23" s="652">
        <f>'Bulletin 1'!$T$5</f>
        <v>0</v>
      </c>
      <c r="G23" s="652"/>
      <c r="H23" s="652"/>
      <c r="I23" s="652"/>
      <c r="J23" s="652">
        <f>'Bulletin 1'!$AH$5</f>
        <v>0</v>
      </c>
      <c r="K23" s="652"/>
      <c r="L23" s="398" t="str">
        <f>IF('Bulletin 1'!$M$15="Salarié","TS",IF('Bulletin 1'!$M$15="Non salarié","TNS",IF('Bulletin 1'!$M$15="","")))</f>
        <v/>
      </c>
      <c r="M23" s="383">
        <f>'Bulletin 1'!$AK$72</f>
        <v>0</v>
      </c>
      <c r="N23" s="139" t="str">
        <f>IF(L23="","",IF(case_CSG="",IF(L23="TS",MIN(T23*(1-CSGCRDS),'Bulletin 1'!$L$72*($E$15*(1-CSGCRDS))),IF(L23="TNS",MIN(T23,'Bulletin 1'!$L$72*E$15))),IF(L23="TS",MIN(T23,'Bulletin 1'!$L$72*($E$15)),IF(L23="TNS",MIN(T23,'Bulletin 1'!$L$72*E$15)))))</f>
        <v/>
      </c>
      <c r="O23" s="139" t="str">
        <f>IF(L23="","",IF(case_CSG="",IF(L23="TS",MIN(V23*(1-CSGCRDS),'Bulletin 1'!$X$72*($E$17*(1-CSGCRDS))),IF(L23="TNS",MIN(V23,'Bulletin 1'!$X$72*E$17))),IF(L23="TS",MIN(V23,'Bulletin 1'!$X$72*($E$17)),IF(L23="TNS",MIN(V23,'Bulletin 1'!$X$72*E$17)))))</f>
        <v/>
      </c>
      <c r="P23" s="140">
        <f>IFERROR(SUM(M23:O23),0)</f>
        <v>0</v>
      </c>
      <c r="Q23" s="101" t="str">
        <f t="shared" ref="Q23:Q32" si="0">IF(AND(M23&gt;0,S23=0),"Sélectionnez le statut"," ")</f>
        <v xml:space="preserve"> </v>
      </c>
      <c r="R23" s="91" t="str">
        <f>IF(ISERROR(8%*#REF!),"",8%*#REF!)</f>
        <v/>
      </c>
      <c r="S23" s="102">
        <f>COUNTA('Informations Entreprise'!#REF!)</f>
        <v>1</v>
      </c>
      <c r="T23" s="144">
        <f>IF(ISBLANK('Informations Entreprise'!$AC$22),U23,'Informations Entreprise'!$AC$22)</f>
        <v>3709.44</v>
      </c>
      <c r="U23" s="144">
        <v>3709.44</v>
      </c>
      <c r="V23" s="145">
        <f>IF(ISBLANK('Informations Entreprise'!$AC$26),W23,'Informations Entreprise'!$AC$26)</f>
        <v>7418.88</v>
      </c>
      <c r="W23" s="145">
        <v>7418.88</v>
      </c>
      <c r="Z23" s="472" t="str">
        <f>IF(AND(ISBLANK('Bulletin 1'!$M$17),'Informations Entreprise'!$AM$37="Prime de partage de la valeur"),"L'information Salaire est à renseigner dans le bulletin 1","")</f>
        <v/>
      </c>
    </row>
    <row r="24" spans="2:26" ht="46.5" customHeight="1" x14ac:dyDescent="0.25">
      <c r="B24" s="652">
        <f>'Bulletin 2'!$M$7</f>
        <v>0</v>
      </c>
      <c r="C24" s="652"/>
      <c r="D24" s="652"/>
      <c r="E24" s="652"/>
      <c r="F24" s="652">
        <f>'Bulletin 2'!$T$5</f>
        <v>0</v>
      </c>
      <c r="G24" s="652"/>
      <c r="H24" s="652"/>
      <c r="I24" s="652"/>
      <c r="J24" s="652">
        <f>'Bulletin 2'!$AH$5</f>
        <v>0</v>
      </c>
      <c r="K24" s="652"/>
      <c r="L24" s="398" t="str">
        <f>IF($L$23="","",IF('Bulletin 2'!$M$15="Salarié","TS",IF('Bulletin 2'!$M$15="Non salarié","TNS",IF('Bulletin 2'!$M$15="",""))))</f>
        <v/>
      </c>
      <c r="M24" s="383">
        <f>'Bulletin 2'!$AK$72</f>
        <v>0</v>
      </c>
      <c r="N24" s="139" t="str">
        <f>IF(L24="","",IF(case_CSG="",IF(L24="TS",MIN(T24*(1-CSGCRDS),'Bulletin 2'!$L$72*($E$15*(1-CSGCRDS))),IF(L24="TNS",MIN(T24,'Bulletin 2'!$L$72*E$15))),IF(L24="TS",MIN(T24,'Bulletin 2'!$L$72*($E$15)),IF(L24="TNS",MIN(T24,'Bulletin 2'!$L$70*E$15)))))</f>
        <v/>
      </c>
      <c r="O24" s="139" t="str">
        <f>IF(L24="","",IF(case_CSG="",IF(L24="TS",MIN(V24*(1-CSGCRDS),'Bulletin 2'!$X$72*($E$17*(1-CSGCRDS))),IF(L24="TNS",MIN(V24,'Bulletin 2'!$X$72*E$17))),IF(L24="TS",MIN(V24,'Bulletin 2'!$X$72*($E$17)),IF(L24="TNS",MIN(V24,'Bulletin 2'!$X$72*E$17)))))</f>
        <v/>
      </c>
      <c r="P24" s="140">
        <f>IF($L$23="",0,IFERROR(SUM(M24:O24),0))</f>
        <v>0</v>
      </c>
      <c r="Q24" s="101" t="str">
        <f t="shared" si="0"/>
        <v xml:space="preserve"> </v>
      </c>
      <c r="R24" s="91" t="str">
        <f>IF(ISERROR(8%*#REF!),"",8%*#REF!)</f>
        <v/>
      </c>
      <c r="S24" s="102">
        <f>COUNTA('Informations Entreprise'!#REF!)</f>
        <v>1</v>
      </c>
      <c r="T24" s="144">
        <f>IF(ISBLANK('Informations Entreprise'!$AC$22),U24,'Informations Entreprise'!$AC$22)</f>
        <v>3709.44</v>
      </c>
      <c r="U24" s="144">
        <v>3709.44</v>
      </c>
      <c r="V24" s="145">
        <f>IF(ISBLANK('Informations Entreprise'!$AC$26),W24,'Informations Entreprise'!$AC$26)</f>
        <v>7418.88</v>
      </c>
      <c r="W24" s="145">
        <v>7418.88</v>
      </c>
      <c r="Z24" s="472" t="str">
        <f>IF(AND(ISBLANK('Bulletin 2'!$M$17),'Informations Entreprise'!$AM$37="Prime de partage de la valeur"),"L'information Salaire est à renseigner dans le bulletin 2","")</f>
        <v/>
      </c>
    </row>
    <row r="25" spans="2:26" ht="46.5" customHeight="1" x14ac:dyDescent="0.25">
      <c r="B25" s="652">
        <f>'Bulletin 3'!$M$7</f>
        <v>0</v>
      </c>
      <c r="C25" s="652"/>
      <c r="D25" s="652"/>
      <c r="E25" s="652"/>
      <c r="F25" s="652">
        <f>'Bulletin 3'!$T$5</f>
        <v>0</v>
      </c>
      <c r="G25" s="652"/>
      <c r="H25" s="652"/>
      <c r="I25" s="652"/>
      <c r="J25" s="652">
        <f>'Bulletin 3'!$AH$5</f>
        <v>0</v>
      </c>
      <c r="K25" s="652"/>
      <c r="L25" s="398" t="str">
        <f>IF($L$24="","",IF('Bulletin 3'!$M$15="Salarié","TS",IF('Bulletin 3'!$M$15="Non salarié","TNS",IF('Bulletin 3'!$M$15="",""))))</f>
        <v/>
      </c>
      <c r="M25" s="383">
        <f>'Bulletin 3'!$AK$72</f>
        <v>0</v>
      </c>
      <c r="N25" s="139" t="str">
        <f>IF(L25="","",IF(case_CSG="",IF(L25="TS",MIN(T25*(1-CSGCRDS),'Bulletin 3'!$L$72*($E$15*(1-CSGCRDS))),IF(L25="TNS",MIN(T25,'Bulletin 3'!$L$72*E$15))),IF(L25="TS",MIN(T25,'Bulletin 3'!$L$72*($E$15)),IF(L25="TNS",MIN(T25,'Bulletin 3'!$L$70*E$15)))))</f>
        <v/>
      </c>
      <c r="O25" s="139" t="str">
        <f>IF(L25="","",IF(case_CSG="",IF(L25="TS",MIN(V25*(1-CSGCRDS),'Bulletin 3'!$X$72*($E$17*(1-CSGCRDS))),IF(L25="TNS",MIN(V25,'Bulletin 3'!$X$72*E$17))),IF(L25="TS",MIN(V25,'Bulletin 3'!$X$72*($E$17)),IF(L25="TNS",MIN(V25,'Bulletin 3'!$X$72*E$17)))))</f>
        <v/>
      </c>
      <c r="P25" s="140">
        <f t="shared" ref="P25:P32" si="1">IF($L$23="",0,IFERROR(SUM(M25:O25),0))</f>
        <v>0</v>
      </c>
      <c r="Q25" s="101" t="str">
        <f t="shared" si="0"/>
        <v xml:space="preserve"> </v>
      </c>
      <c r="R25" s="91" t="str">
        <f>IF(ISERROR(8%*#REF!),"",8%*#REF!)</f>
        <v/>
      </c>
      <c r="S25" s="102">
        <f>COUNTA('Informations Entreprise'!#REF!)</f>
        <v>1</v>
      </c>
      <c r="T25" s="144">
        <f>IF(ISBLANK('Informations Entreprise'!$AC$22),U25,'Informations Entreprise'!$AC$22)</f>
        <v>3709.44</v>
      </c>
      <c r="U25" s="144">
        <v>3709.44</v>
      </c>
      <c r="V25" s="145">
        <f>IF(ISBLANK('Informations Entreprise'!$AC$26),W25,'Informations Entreprise'!$AC$26)</f>
        <v>7418.88</v>
      </c>
      <c r="W25" s="145">
        <v>7418.88</v>
      </c>
      <c r="Z25" s="472" t="str">
        <f>IF(AND(ISBLANK('Bulletin 3'!$M$17),'Informations Entreprise'!$AM$37="Prime de partage de la valeur"),"L'information Salaire est à renseigner dans le bulletin 3","")</f>
        <v/>
      </c>
    </row>
    <row r="26" spans="2:26" ht="46.5" customHeight="1" x14ac:dyDescent="0.25">
      <c r="B26" s="652">
        <f>'Bulletin 4'!$M$7</f>
        <v>0</v>
      </c>
      <c r="C26" s="652"/>
      <c r="D26" s="652"/>
      <c r="E26" s="652"/>
      <c r="F26" s="652">
        <f>'Bulletin 4'!$T$5</f>
        <v>0</v>
      </c>
      <c r="G26" s="652"/>
      <c r="H26" s="652"/>
      <c r="I26" s="652"/>
      <c r="J26" s="652">
        <f>'Bulletin 4'!$AH$5</f>
        <v>0</v>
      </c>
      <c r="K26" s="652"/>
      <c r="L26" s="398" t="str">
        <f>IF($L$25="","",IF('Bulletin 4'!$M$15="Salarié","TS",IF('Bulletin 4'!$M$15="Non salarié","TNS",IF('Bulletin 4'!$M$15="",""))))</f>
        <v/>
      </c>
      <c r="M26" s="383">
        <f>'Bulletin 4'!$AK$72</f>
        <v>0</v>
      </c>
      <c r="N26" s="139" t="str">
        <f>IF(L26="","",IF(case_CSG="",IF(L26="TS",MIN(T26*(1-CSGCRDS),'Bulletin 4'!$L$72*($E$15*(1-CSGCRDS))),IF(L26="TNS",MIN(T26,'Bulletin 4'!$L$72*E$15))),IF(L26="TS",MIN(T26,'Bulletin 4'!$L$72*($E$15)),IF(L26="TNS",MIN(T26,'Bulletin 4'!$L$70*E$15)))))</f>
        <v/>
      </c>
      <c r="O26" s="139" t="str">
        <f>IF(L26="","",IF(case_CSG="",IF(L26="TS",MIN(V26*(1-CSGCRDS),'Bulletin 4'!$X$72*($E$17*(1-CSGCRDS))),IF(L26="TNS",MIN(V26,'Bulletin 4'!$X$72*E$17))),IF(L26="TS",MIN(V26,'Bulletin 4'!$X$72*($E$17)),IF(L26="TNS",MIN(V26,'Bulletin 4'!$X$72*E$17)))))</f>
        <v/>
      </c>
      <c r="P26" s="140">
        <f t="shared" si="1"/>
        <v>0</v>
      </c>
      <c r="Q26" s="101" t="str">
        <f t="shared" si="0"/>
        <v xml:space="preserve"> </v>
      </c>
      <c r="R26" s="91" t="str">
        <f>IF(ISERROR(8%*#REF!),"",8%*#REF!)</f>
        <v/>
      </c>
      <c r="S26" s="102">
        <f>COUNTA('Informations Entreprise'!#REF!)</f>
        <v>1</v>
      </c>
      <c r="T26" s="144">
        <f>IF(ISBLANK('Informations Entreprise'!$AC$22),U26,'Informations Entreprise'!$AC$22)</f>
        <v>3709.44</v>
      </c>
      <c r="U26" s="144">
        <v>3709.44</v>
      </c>
      <c r="V26" s="145">
        <f>IF(ISBLANK('Informations Entreprise'!$AC$26),W26,'Informations Entreprise'!$AC$26)</f>
        <v>7418.88</v>
      </c>
      <c r="W26" s="145">
        <v>7418.88</v>
      </c>
      <c r="Z26" s="472" t="str">
        <f>IF(AND(ISBLANK('Bulletin 4'!$M$17),'Informations Entreprise'!$AM$37="Prime de partage de la valeur"),"L'information Salaire est à renseigner dans le bulletin 4","")</f>
        <v/>
      </c>
    </row>
    <row r="27" spans="2:26" ht="46.5" customHeight="1" x14ac:dyDescent="0.25">
      <c r="B27" s="652">
        <f>'Bulletin 5'!$M$7</f>
        <v>0</v>
      </c>
      <c r="C27" s="652"/>
      <c r="D27" s="652"/>
      <c r="E27" s="652"/>
      <c r="F27" s="652">
        <f>'Bulletin 5'!$T$5</f>
        <v>0</v>
      </c>
      <c r="G27" s="652"/>
      <c r="H27" s="652"/>
      <c r="I27" s="652"/>
      <c r="J27" s="652">
        <f>'Bulletin 5'!$AH$5</f>
        <v>0</v>
      </c>
      <c r="K27" s="652"/>
      <c r="L27" s="138" t="str">
        <f>IF($L$26="","",IF('Bulletin 5'!$M$15="Salarié","TS",IF('Bulletin 5'!$M$15="Non salarié","TNS",IF('Bulletin 5'!$M$15="",""))))</f>
        <v/>
      </c>
      <c r="M27" s="383">
        <f>'Bulletin 5'!$AK$72</f>
        <v>0</v>
      </c>
      <c r="N27" s="139" t="str">
        <f>IF(L27="","",IF(case_CSG="",IF(L27="TS",MIN(T27*(1-CSGCRDS),'Bulletin 5'!$L$72*($E$15*(1-CSGCRDS))),IF(L27="TNS",MIN(T27,'Bulletin 5'!$L$72*E$15))),IF(L27="TS",MIN(T27,'Bulletin 5'!$L$72*($E$15)),IF(L27="TNS",MIN(T27,[2]Bulletin52!$L$70*E$15)))))</f>
        <v/>
      </c>
      <c r="O27" s="139" t="str">
        <f>IF(L27="","",IF(case_CSG="",IF(L27="TS",MIN(V27*(1-CSGCRDS),'Bulletin 5'!$X$72*($E$17*(1-CSGCRDS))),IF(L27="TNS",MIN(V27,'Bulletin 5'!$X$72*E$17))),IF(L27="TS",MIN(V27,'Bulletin 5'!$X$72*($E$17)),IF(L27="TNS",MIN(V27,'Bulletin 5'!$X$72*E$17)))))</f>
        <v/>
      </c>
      <c r="P27" s="140">
        <f t="shared" si="1"/>
        <v>0</v>
      </c>
      <c r="Q27" s="101" t="str">
        <f t="shared" si="0"/>
        <v xml:space="preserve"> </v>
      </c>
      <c r="R27" s="91" t="str">
        <f>IF(ISERROR(8%*#REF!),"",8%*#REF!)</f>
        <v/>
      </c>
      <c r="S27" s="102">
        <f>COUNTA('Informations Entreprise'!#REF!)</f>
        <v>1</v>
      </c>
      <c r="T27" s="144">
        <f>IF(ISBLANK('Informations Entreprise'!$AC$22),U27,'Informations Entreprise'!$AC$22)</f>
        <v>3709.44</v>
      </c>
      <c r="U27" s="144">
        <v>3709.44</v>
      </c>
      <c r="V27" s="145">
        <f>IF(ISBLANK('Informations Entreprise'!$AC$26),W27,'Informations Entreprise'!$AC$26)</f>
        <v>7418.88</v>
      </c>
      <c r="W27" s="145">
        <v>7418.88</v>
      </c>
      <c r="Z27" s="472" t="str">
        <f>IF(AND(ISBLANK('Bulletin 5'!$M$17),'Informations Entreprise'!$AM$37="Prime de partage de la valeur"),"L'information Salaire est à renseigner dans le bulletin 5","")</f>
        <v/>
      </c>
    </row>
    <row r="28" spans="2:26" ht="46.5" customHeight="1" x14ac:dyDescent="0.25">
      <c r="B28" s="652">
        <f>'Bulletin 6'!$M$7</f>
        <v>0</v>
      </c>
      <c r="C28" s="652"/>
      <c r="D28" s="652"/>
      <c r="E28" s="652"/>
      <c r="F28" s="652">
        <f>'Bulletin 6'!$T$5</f>
        <v>0</v>
      </c>
      <c r="G28" s="652"/>
      <c r="H28" s="652"/>
      <c r="I28" s="652"/>
      <c r="J28" s="652">
        <f>'Bulletin 6'!$AH$5</f>
        <v>0</v>
      </c>
      <c r="K28" s="652"/>
      <c r="L28" s="138" t="str">
        <f>IF($L$27="","",IF('Bulletin 6'!$M$15="Salarié","TS",IF('Bulletin 6'!$M$15="Non salarié","TNS",IF('Bulletin 6'!$M$15="",""))))</f>
        <v/>
      </c>
      <c r="M28" s="383">
        <f>'Bulletin 6'!$AK$72</f>
        <v>0</v>
      </c>
      <c r="N28" s="139" t="str">
        <f>IF(L28="","",IF(case_CSG="",IF(L28="TS",MIN(T28*(1-CSGCRDS),'Bulletin 6'!$L$72*($E$15*(1-CSGCRDS))),IF(L28="TNS",MIN(T28,'Bulletin 6'!$L$72*E$15))),IF(L28="TS",MIN(T28,'Bulletin 6'!$L$72*($E$15)),IF(L28="TNS",MIN(T28,'Bulletin 6'!$L$70*E$15)))))</f>
        <v/>
      </c>
      <c r="O28" s="139" t="str">
        <f>IF(L28="","",IF(case_CSG="",IF(L28="TS",MIN(V28*(1-CSGCRDS),'Bulletin 6'!$X$72*($E$17*(1-CSGCRDS))),IF(L28="TNS",MIN(V28,'Bulletin 6'!$X$72*E$17))),IF(L28="TS",MIN(V28,'Bulletin 6'!$X$72*($E$17)),IF(L28="TNS",MIN(V28,'Bulletin 6'!$X$72*E$17)))))</f>
        <v/>
      </c>
      <c r="P28" s="140">
        <f t="shared" si="1"/>
        <v>0</v>
      </c>
      <c r="Q28" s="101" t="str">
        <f t="shared" si="0"/>
        <v xml:space="preserve"> </v>
      </c>
      <c r="R28" s="91" t="str">
        <f>IF(ISERROR(8%*#REF!),"",8%*#REF!)</f>
        <v/>
      </c>
      <c r="S28" s="102">
        <f>COUNTA('Informations Entreprise'!#REF!)</f>
        <v>1</v>
      </c>
      <c r="T28" s="144">
        <f>IF(ISBLANK('Informations Entreprise'!$AC$22),U28,'Informations Entreprise'!$AC$22)</f>
        <v>3709.44</v>
      </c>
      <c r="U28" s="144">
        <v>3709.44</v>
      </c>
      <c r="V28" s="145">
        <f>IF(ISBLANK('Informations Entreprise'!$AC$26),W28,'Informations Entreprise'!$AC$26)</f>
        <v>7418.88</v>
      </c>
      <c r="W28" s="145">
        <v>7418.88</v>
      </c>
      <c r="Z28" s="472" t="str">
        <f>IF(AND(ISBLANK('Bulletin 1'!$M$17),'Informations Entreprise'!$AM$37="Prime de partage de la valeur"),"L'information Salaire est à renseigner dans le bulletin 6","")</f>
        <v/>
      </c>
    </row>
    <row r="29" spans="2:26" ht="46.5" customHeight="1" x14ac:dyDescent="0.25">
      <c r="B29" s="652">
        <f>'Bulletin 7'!$M$7</f>
        <v>0</v>
      </c>
      <c r="C29" s="652"/>
      <c r="D29" s="652"/>
      <c r="E29" s="652"/>
      <c r="F29" s="652">
        <f>'Bulletin 7'!$T$5</f>
        <v>0</v>
      </c>
      <c r="G29" s="652"/>
      <c r="H29" s="652"/>
      <c r="I29" s="652"/>
      <c r="J29" s="652">
        <f>'Bulletin 7'!$AH$5</f>
        <v>0</v>
      </c>
      <c r="K29" s="652"/>
      <c r="L29" s="138" t="str">
        <f>IF($L$28="","",IF('Bulletin 7'!$M$15="Salarié","TS",IF('Bulletin 7'!$M$15="Non salarié","TNS",IF('Bulletin 7'!$M$15="",""))))</f>
        <v/>
      </c>
      <c r="M29" s="383">
        <f>'Bulletin 7'!$AK$72</f>
        <v>0</v>
      </c>
      <c r="N29" s="139" t="str">
        <f>IF(L29="","",IF(case_CSG="",IF(L29="TS",MIN(T29*(1-CSGCRDS),'Bulletin 7'!$L$72*($E$15*(1-CSGCRDS))),IF(L29="TNS",MIN(T29,'Bulletin 7'!$L$72*E$15))),IF(L29="TS",MIN(T29,'Bulletin 7'!$L$72*($E$15)),IF(L29="TNS",MIN(T29,'Bulletin 7'!$L$70*E$15)))))</f>
        <v/>
      </c>
      <c r="O29" s="139" t="str">
        <f>IF(L29="","",IF(case_CSG="",IF(L29="TS",MIN(V29*(1-CSGCRDS),'Bulletin 7'!$X$72*($E$17*(1-CSGCRDS))),IF(L29="TNS",MIN(V29,'Bulletin 7'!$X$72*E$17))),IF(L29="TS",MIN(V29,'Bulletin 7'!$X$72*($E$17)),IF(L29="TNS",MIN(V29,'Bulletin 7'!$X$72*E$17)))))</f>
        <v/>
      </c>
      <c r="P29" s="140">
        <f t="shared" si="1"/>
        <v>0</v>
      </c>
      <c r="Q29" s="101" t="str">
        <f t="shared" si="0"/>
        <v xml:space="preserve"> </v>
      </c>
      <c r="R29" s="91" t="str">
        <f>IF(ISERROR(8%*#REF!),"",8%*#REF!)</f>
        <v/>
      </c>
      <c r="S29" s="102">
        <f>COUNTA('Informations Entreprise'!#REF!)</f>
        <v>1</v>
      </c>
      <c r="T29" s="144">
        <f>IF(ISBLANK('Informations Entreprise'!$AC$22),U29,'Informations Entreprise'!$AC$22)</f>
        <v>3709.44</v>
      </c>
      <c r="U29" s="144">
        <v>3709.44</v>
      </c>
      <c r="V29" s="145">
        <f>IF(ISBLANK('Informations Entreprise'!$AC$26),W29,'Informations Entreprise'!$AC$26)</f>
        <v>7418.88</v>
      </c>
      <c r="W29" s="145">
        <v>7418.88</v>
      </c>
      <c r="Z29" s="472" t="str">
        <f>IF(AND(ISBLANK('Bulletin 7'!$M$17),'Informations Entreprise'!$AM$37="Prime de partage de la valeur"),"L'information Salaire est à renseigner dans le bulletin 7","")</f>
        <v/>
      </c>
    </row>
    <row r="30" spans="2:26" ht="46.5" customHeight="1" x14ac:dyDescent="0.25">
      <c r="B30" s="652">
        <f>'Bulletin 8'!$M$7</f>
        <v>0</v>
      </c>
      <c r="C30" s="652"/>
      <c r="D30" s="652"/>
      <c r="E30" s="652"/>
      <c r="F30" s="652">
        <f>'Bulletin 8'!$T$5</f>
        <v>0</v>
      </c>
      <c r="G30" s="652"/>
      <c r="H30" s="652"/>
      <c r="I30" s="652"/>
      <c r="J30" s="652">
        <f>'Bulletin 8'!$AH$5</f>
        <v>0</v>
      </c>
      <c r="K30" s="652"/>
      <c r="L30" s="138" t="str">
        <f>IF($L$29="","",IF('Bulletin 8'!$M$15="Salarié","TS",IF('Bulletin 8'!$M$15="Non salarié","TNS",IF('Bulletin 8'!$M$15="",""))))</f>
        <v/>
      </c>
      <c r="M30" s="383">
        <f>'Bulletin 8'!$AK$72</f>
        <v>0</v>
      </c>
      <c r="N30" s="139" t="str">
        <f>IF(L30="","",IF(case_CSG="",IF(L30="TS",MIN(T30*(1-CSGCRDS),'Bulletin 8'!$L$72*($E$15*(1-CSGCRDS))),IF(L30="TNS",MIN(T30,'Bulletin 8'!$L$72*E$15))),IF(L30="TS",MIN(T30,'Bulletin 8'!$L$72*($E$15)),IF(L30="TNS",MIN(T30,'Bulletin 8'!$L$70*E$15)))))</f>
        <v/>
      </c>
      <c r="O30" s="139" t="str">
        <f>IF(L30="","",IF(case_CSG="",IF(L30="TS",MIN(V30*(1-CSGCRDS),'Bulletin 8'!$X$72*($E$17*(1-CSGCRDS))),IF(L30="TNS",MIN(V30,'Bulletin 8'!$X$72*E$17))),IF(L30="TS",MIN(V30,'Bulletin 8'!$X$72*($E$17)),IF(L30="TNS",MIN(V30,'Bulletin 8'!$X$72*E$17)))))</f>
        <v/>
      </c>
      <c r="P30" s="140">
        <f t="shared" si="1"/>
        <v>0</v>
      </c>
      <c r="Q30" s="101" t="str">
        <f t="shared" si="0"/>
        <v xml:space="preserve"> </v>
      </c>
      <c r="R30" s="91" t="str">
        <f>IF(ISERROR(8%*#REF!),"",8%*#REF!)</f>
        <v/>
      </c>
      <c r="S30" s="102">
        <f>COUNTA('Informations Entreprise'!#REF!)</f>
        <v>1</v>
      </c>
      <c r="T30" s="144">
        <f>IF(ISBLANK('Informations Entreprise'!$AC$22),U30,'Informations Entreprise'!$AC$22)</f>
        <v>3709.44</v>
      </c>
      <c r="U30" s="144">
        <v>3709.44</v>
      </c>
      <c r="V30" s="145">
        <f>IF(ISBLANK('Informations Entreprise'!$AC$26),W30,'Informations Entreprise'!$AC$26)</f>
        <v>7418.88</v>
      </c>
      <c r="W30" s="145">
        <v>7418.88</v>
      </c>
      <c r="Z30" s="472" t="str">
        <f>IF(AND(ISBLANK('Bulletin 8'!$M$17),'Informations Entreprise'!$AM$37="Prime de partage de la valeur"),"L'information Salaire est à renseigner dans le bulletin 8","")</f>
        <v/>
      </c>
    </row>
    <row r="31" spans="2:26" ht="46.5" customHeight="1" x14ac:dyDescent="0.25">
      <c r="B31" s="652">
        <f>'Bulletin 9'!$M$7</f>
        <v>0</v>
      </c>
      <c r="C31" s="652"/>
      <c r="D31" s="652"/>
      <c r="E31" s="652"/>
      <c r="F31" s="652">
        <f>'Bulletin 9'!$T$5</f>
        <v>0</v>
      </c>
      <c r="G31" s="652"/>
      <c r="H31" s="652"/>
      <c r="I31" s="652"/>
      <c r="J31" s="652">
        <f>'Bulletin 9'!$AH$5</f>
        <v>0</v>
      </c>
      <c r="K31" s="652"/>
      <c r="L31" s="138" t="str">
        <f>IF($L$30="","",IF('Bulletin 9'!$M$15="Salarié","TS",IF('Bulletin 9'!$M$15="Non salarié","TNS",IF('Bulletin 9'!$M$15="",""))))</f>
        <v/>
      </c>
      <c r="M31" s="383">
        <f>'Bulletin 9'!$AK$72</f>
        <v>0</v>
      </c>
      <c r="N31" s="139" t="str">
        <f>IF(L31="","",IF(case_CSG="",IF(L31="TS",MIN(T31*(1-CSGCRDS),'Bulletin 9'!$L$72*($E$15*(1-CSGCRDS))),IF(L31="TNS",MIN(T31,'Bulletin 9'!$L$72*E$15))),IF(L31="TS",MIN(T31,'Bulletin 9'!$L$72*($E$15)),IF(L31="TNS",MIN(T31,'Bulletin 9'!$L$70*E$15)))))</f>
        <v/>
      </c>
      <c r="O31" s="139" t="str">
        <f>IF(L31="","",IF(case_CSG="",IF(L31="TS",MIN(V31*(1-CSGCRDS),'Bulletin 9'!$X$72*($E$17*(1-CSGCRDS))),IF(L31="TNS",MIN(V31,'Bulletin 9'!$X$72*E$17))),IF(L31="TS",MIN(V31,'Bulletin 9'!$X$72*($E$17)),IF(L31="TNS",MIN(V31,'Bulletin 9'!$X$72*E$17)))))</f>
        <v/>
      </c>
      <c r="P31" s="140">
        <f t="shared" si="1"/>
        <v>0</v>
      </c>
      <c r="Q31" s="101" t="str">
        <f t="shared" si="0"/>
        <v xml:space="preserve"> </v>
      </c>
      <c r="R31" s="91" t="str">
        <f>IF(ISERROR(8%*#REF!),"",8%*#REF!)</f>
        <v/>
      </c>
      <c r="S31" s="102">
        <f>COUNTA('Informations Entreprise'!#REF!)</f>
        <v>1</v>
      </c>
      <c r="T31" s="144">
        <f>IF(ISBLANK('Informations Entreprise'!$AC$22),U31,'Informations Entreprise'!$AC$22)</f>
        <v>3709.44</v>
      </c>
      <c r="U31" s="144">
        <v>3709.44</v>
      </c>
      <c r="V31" s="145">
        <f>IF(ISBLANK('Informations Entreprise'!$AC$26),W31,'Informations Entreprise'!$AC$26)</f>
        <v>7418.88</v>
      </c>
      <c r="W31" s="145">
        <v>7418.88</v>
      </c>
      <c r="Z31" s="472" t="str">
        <f>IF(AND(ISBLANK('Bulletin 9'!$M$17),'Informations Entreprise'!$AM$37="Prime de partage de la valeur"),"L'information Salaire est à renseigner dans le bulletin 9","")</f>
        <v/>
      </c>
    </row>
    <row r="32" spans="2:26" ht="46.5" customHeight="1" x14ac:dyDescent="0.25">
      <c r="B32" s="652">
        <f>'Bulletin 10'!$M$7</f>
        <v>0</v>
      </c>
      <c r="C32" s="652"/>
      <c r="D32" s="652"/>
      <c r="E32" s="652"/>
      <c r="F32" s="652">
        <f>'Bulletin 10'!$T$5</f>
        <v>0</v>
      </c>
      <c r="G32" s="652"/>
      <c r="H32" s="652"/>
      <c r="I32" s="652"/>
      <c r="J32" s="652">
        <f>'Bulletin 10'!$AH$5</f>
        <v>0</v>
      </c>
      <c r="K32" s="652"/>
      <c r="L32" s="138" t="str">
        <f>IF($L$31="","",IF('Bulletin 10'!$M$15="Salarié","TS",IF('Bulletin 10'!$M$15="Non salarié","TNS",IF('Bulletin 10'!$M$15="",""))))</f>
        <v/>
      </c>
      <c r="M32" s="383">
        <f>'Bulletin 10'!$AK$72</f>
        <v>0</v>
      </c>
      <c r="N32" s="139" t="str">
        <f>IF(L32="","",IF(case_CSG="",IF(L32="TS",MIN(T32*(1-CSGCRDS),'Bulletin 10'!$L$72*($E$15*(1-CSGCRDS))),IF(L32="TNS",MIN(T32,'Bulletin 10'!$L$72*E$15))),IF(L32="TS",MIN(T32,'Bulletin 10'!$L$72*($E$15)),IF(L32="TNS",MIN(T32,'Bulletin 10'!$L$70*E$15)))))</f>
        <v/>
      </c>
      <c r="O32" s="139" t="str">
        <f>IF(L32="","",IF(case_CSG="",IF(L32="TS",MIN(V32*(1-CSGCRDS),'Bulletin 10'!$X$72*($E$17*(1-CSGCRDS))),IF(L32="TNS",MIN(V32,'Bulletin 10'!$X$72*E$17))),IF(L32="TS",MIN(V32,'Bulletin 10'!$X$72*($E$17)),IF(L32="TNS",MIN(V32,'Bulletin 10'!$X$72*E$17)))))</f>
        <v/>
      </c>
      <c r="P32" s="140">
        <f t="shared" si="1"/>
        <v>0</v>
      </c>
      <c r="Q32" s="101" t="str">
        <f t="shared" si="0"/>
        <v xml:space="preserve"> </v>
      </c>
      <c r="R32" s="91" t="str">
        <f>IF(ISERROR(8%*#REF!),"",8%*#REF!)</f>
        <v/>
      </c>
      <c r="S32" s="102">
        <f>COUNTA('Informations Entreprise'!#REF!)</f>
        <v>1</v>
      </c>
      <c r="T32" s="144">
        <f>IF(ISBLANK('Informations Entreprise'!$AC$22),U32,'Informations Entreprise'!$AC$22)</f>
        <v>3709.44</v>
      </c>
      <c r="U32" s="144">
        <v>3709.44</v>
      </c>
      <c r="V32" s="145">
        <f>IF(ISBLANK('Informations Entreprise'!$AC$26),W32,'Informations Entreprise'!$AC$26)</f>
        <v>7418.88</v>
      </c>
      <c r="W32" s="145">
        <v>7418.88</v>
      </c>
      <c r="Z32" s="472" t="str">
        <f>IF(AND(ISBLANK('Bulletin 10'!$M$17),'Informations Entreprise'!$AM$37="Prime de partage de la valeur"),"L'information Salaire est à renseigner dans le bulletin 10","")</f>
        <v/>
      </c>
    </row>
    <row r="33" spans="1:18" ht="26.25" customHeight="1" x14ac:dyDescent="0.25">
      <c r="B33" s="5"/>
      <c r="C33" s="5"/>
      <c r="D33" s="5"/>
      <c r="E33" s="5"/>
      <c r="F33" s="5"/>
      <c r="G33" s="15"/>
      <c r="H33" s="15"/>
      <c r="I33" s="16"/>
      <c r="J33" s="674"/>
      <c r="K33" s="674"/>
      <c r="L33" s="143" t="s">
        <v>12</v>
      </c>
      <c r="M33" s="149">
        <f>+SUM($M$23:$M$32)</f>
        <v>0</v>
      </c>
      <c r="N33" s="150">
        <f>SUM($N$23:$N$32)</f>
        <v>0</v>
      </c>
      <c r="O33" s="150">
        <f>SUM($O$23:$O$32)</f>
        <v>0</v>
      </c>
      <c r="P33" s="17"/>
      <c r="Q33" s="17"/>
      <c r="R33" s="86"/>
    </row>
    <row r="34" spans="1:18" ht="11.25" customHeight="1" x14ac:dyDescent="0.25">
      <c r="B34" s="5"/>
      <c r="C34" s="5"/>
      <c r="D34" s="5"/>
      <c r="E34" s="5"/>
      <c r="F34" s="5"/>
      <c r="G34" s="5"/>
      <c r="H34" s="5"/>
      <c r="I34" s="16"/>
      <c r="J34" s="18"/>
      <c r="K34" s="18"/>
      <c r="L34" s="18"/>
      <c r="M34" s="19"/>
      <c r="N34" s="19"/>
      <c r="O34" s="19"/>
      <c r="P34" s="20"/>
      <c r="Q34" s="20"/>
      <c r="R34" s="86"/>
    </row>
    <row r="35" spans="1:18" ht="6.75" customHeight="1" x14ac:dyDescent="0.25">
      <c r="B35" s="5"/>
      <c r="C35" s="5"/>
      <c r="D35" s="5"/>
      <c r="E35" s="5"/>
      <c r="F35" s="5"/>
      <c r="G35" s="5"/>
      <c r="H35" s="5"/>
      <c r="I35" s="16"/>
      <c r="J35" s="16"/>
      <c r="K35" s="21"/>
      <c r="L35" s="21"/>
      <c r="M35" s="21"/>
      <c r="N35" s="21"/>
      <c r="O35" s="21"/>
      <c r="P35" s="22"/>
      <c r="Q35" s="22"/>
    </row>
    <row r="36" spans="1:18" ht="24" customHeight="1" x14ac:dyDescent="0.25">
      <c r="A36" s="5"/>
      <c r="Q36" s="23"/>
    </row>
    <row r="37" spans="1:18" ht="23.25" customHeight="1" x14ac:dyDescent="0.25">
      <c r="A37" s="92"/>
      <c r="B37" s="654" t="s">
        <v>99</v>
      </c>
      <c r="C37" s="655"/>
      <c r="D37" s="655"/>
      <c r="E37" s="655"/>
      <c r="F37" s="655"/>
      <c r="G37" s="655"/>
      <c r="H37" s="655"/>
      <c r="I37" s="655"/>
      <c r="J37" s="655"/>
      <c r="K37" s="655"/>
      <c r="L37" s="655"/>
      <c r="M37" s="655"/>
      <c r="N37" s="655"/>
      <c r="O37" s="655"/>
      <c r="P37" s="656"/>
      <c r="Q37" s="27"/>
    </row>
    <row r="38" spans="1:18" ht="24.75" customHeight="1" x14ac:dyDescent="0.25">
      <c r="A38" s="92"/>
      <c r="B38" s="26" t="s">
        <v>13</v>
      </c>
      <c r="C38" s="27"/>
      <c r="D38" s="27"/>
      <c r="E38" s="27"/>
      <c r="F38" s="27"/>
      <c r="G38" s="27"/>
      <c r="H38" s="27"/>
      <c r="I38" s="27"/>
      <c r="J38" s="27"/>
      <c r="K38" s="27"/>
      <c r="L38" s="27"/>
      <c r="M38" s="385"/>
      <c r="N38" s="27"/>
      <c r="O38" s="27"/>
      <c r="P38" s="28"/>
      <c r="Q38" s="27"/>
    </row>
    <row r="39" spans="1:18" ht="24.75" customHeight="1" x14ac:dyDescent="0.25">
      <c r="A39" s="92"/>
      <c r="B39" s="29" t="s">
        <v>14</v>
      </c>
      <c r="C39" s="27"/>
      <c r="D39" s="27"/>
      <c r="E39" s="27"/>
      <c r="F39" s="27"/>
      <c r="G39" s="27"/>
      <c r="H39" s="27"/>
      <c r="I39" s="27"/>
      <c r="J39" s="27"/>
      <c r="K39" s="27"/>
      <c r="L39" s="27"/>
      <c r="M39" s="385"/>
      <c r="N39" s="27"/>
      <c r="O39" s="27"/>
      <c r="P39" s="28"/>
      <c r="Q39" s="27"/>
    </row>
    <row r="40" spans="1:18" ht="8.25" customHeight="1" thickBot="1" x14ac:dyDescent="0.25">
      <c r="A40" s="92"/>
      <c r="B40" s="92"/>
      <c r="C40" s="5"/>
      <c r="D40" s="30"/>
      <c r="E40" s="30"/>
      <c r="F40" s="30"/>
      <c r="G40" s="5"/>
      <c r="H40" s="5"/>
      <c r="I40" s="5"/>
      <c r="J40" s="5"/>
      <c r="K40" s="5"/>
      <c r="L40" s="5"/>
      <c r="M40" s="33"/>
      <c r="N40" s="5"/>
      <c r="O40" s="5"/>
      <c r="P40" s="31"/>
      <c r="Q40" s="5"/>
    </row>
    <row r="41" spans="1:18" ht="22.5" customHeight="1" thickBot="1" x14ac:dyDescent="0.3">
      <c r="A41" s="92"/>
      <c r="B41" s="92"/>
      <c r="C41" s="105">
        <f>+IF($M$23&gt;0,1,0)+IF($M$24&gt;0,1,0)+IF($M$25&gt;0,1,0)+IF($M$26&gt;0,1,0)+IF($M$27&gt;0,1,0)+IF($M$28&gt;0,1,0)+IF($M$29&gt;0,1,0)+IF($M$30&gt;0,1,0)+IF($M$31&gt;0,1,0)+IF($M$32&gt;0,1,0)</f>
        <v>0</v>
      </c>
      <c r="D41" s="104" t="s">
        <v>26</v>
      </c>
      <c r="E41" s="6"/>
      <c r="F41" s="5"/>
      <c r="G41" s="5"/>
      <c r="H41" s="5"/>
      <c r="I41" s="5"/>
      <c r="J41" s="5"/>
      <c r="K41" s="5"/>
      <c r="L41" s="5"/>
      <c r="M41" s="33"/>
      <c r="N41" s="5"/>
      <c r="O41" s="5"/>
      <c r="P41" s="31"/>
      <c r="Q41" s="5"/>
    </row>
    <row r="42" spans="1:18" ht="8.25" customHeight="1" x14ac:dyDescent="0.25">
      <c r="A42" s="92"/>
      <c r="B42" s="92"/>
      <c r="C42" s="32"/>
      <c r="D42" s="6"/>
      <c r="E42" s="6"/>
      <c r="F42" s="5"/>
      <c r="G42" s="5"/>
      <c r="H42" s="5"/>
      <c r="I42" s="5"/>
      <c r="J42" s="5"/>
      <c r="K42" s="5"/>
      <c r="L42" s="5"/>
      <c r="M42" s="33"/>
      <c r="N42" s="5"/>
      <c r="O42" s="5"/>
      <c r="P42" s="31"/>
      <c r="Q42" s="5"/>
    </row>
    <row r="43" spans="1:18" ht="17.25" customHeight="1" x14ac:dyDescent="0.25">
      <c r="A43" s="92"/>
      <c r="B43" s="64" t="s">
        <v>15</v>
      </c>
      <c r="C43" s="5"/>
      <c r="D43" s="5"/>
      <c r="E43" s="32"/>
      <c r="F43" s="6"/>
      <c r="G43" s="5"/>
      <c r="H43" s="5"/>
      <c r="I43" s="5"/>
      <c r="J43" s="5"/>
      <c r="K43" s="5"/>
      <c r="L43" s="5"/>
      <c r="M43" s="33"/>
      <c r="N43" s="5"/>
      <c r="O43" s="5"/>
      <c r="P43" s="31"/>
      <c r="Q43" s="5"/>
    </row>
    <row r="44" spans="1:18" ht="7.5" customHeight="1" thickBot="1" x14ac:dyDescent="0.3">
      <c r="A44" s="92"/>
      <c r="B44" s="92"/>
      <c r="C44" s="5"/>
      <c r="D44" s="32"/>
      <c r="E44" s="32"/>
      <c r="F44" s="6"/>
      <c r="G44" s="5"/>
      <c r="H44" s="5"/>
      <c r="I44" s="5"/>
      <c r="J44" s="5"/>
      <c r="K44" s="5"/>
      <c r="L44" s="5"/>
      <c r="M44" s="33"/>
      <c r="N44" s="5"/>
      <c r="O44" s="5"/>
      <c r="P44" s="31"/>
      <c r="Q44" s="5"/>
    </row>
    <row r="45" spans="1:18" ht="21.75" customHeight="1" thickBot="1" x14ac:dyDescent="0.3">
      <c r="A45" s="92"/>
      <c r="B45" s="92"/>
      <c r="C45" s="105">
        <v>1</v>
      </c>
      <c r="D45" s="104"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E45" s="5"/>
      <c r="F45" s="5"/>
      <c r="G45" s="5"/>
      <c r="H45" s="5"/>
      <c r="I45" s="5"/>
      <c r="J45" s="5"/>
      <c r="K45" s="5"/>
      <c r="L45" s="5"/>
      <c r="M45" s="33"/>
      <c r="N45" s="5"/>
      <c r="O45" s="5"/>
      <c r="P45" s="31"/>
      <c r="Q45" s="5"/>
    </row>
    <row r="46" spans="1:18" ht="9.75" customHeight="1" x14ac:dyDescent="0.25">
      <c r="A46" s="92"/>
      <c r="B46" s="92"/>
      <c r="C46" s="32"/>
      <c r="D46" s="6"/>
      <c r="E46" s="6"/>
      <c r="F46" s="5"/>
      <c r="G46" s="5"/>
      <c r="H46" s="5"/>
      <c r="I46" s="5"/>
      <c r="J46" s="5"/>
      <c r="K46" s="5"/>
      <c r="L46" s="5"/>
      <c r="M46" s="33"/>
      <c r="N46" s="5"/>
      <c r="O46" s="5"/>
      <c r="P46" s="31"/>
      <c r="Q46" s="5"/>
    </row>
    <row r="47" spans="1:18" ht="21.75" customHeight="1" x14ac:dyDescent="0.25">
      <c r="A47" s="92"/>
      <c r="B47" s="363" t="s">
        <v>98</v>
      </c>
      <c r="C47" s="32"/>
      <c r="D47" s="32"/>
      <c r="E47" s="6"/>
      <c r="F47" s="5"/>
      <c r="G47" s="5"/>
      <c r="H47" s="5"/>
      <c r="I47" s="5"/>
      <c r="J47" s="5"/>
      <c r="K47" s="5"/>
      <c r="L47" s="5"/>
      <c r="M47" s="33"/>
      <c r="N47" s="5"/>
      <c r="O47" s="5"/>
      <c r="P47" s="31"/>
      <c r="Q47" s="5"/>
      <c r="R47" s="87"/>
    </row>
    <row r="48" spans="1:18" ht="12" customHeight="1" x14ac:dyDescent="0.25">
      <c r="A48" s="92"/>
      <c r="B48" s="658"/>
      <c r="C48" s="659"/>
      <c r="D48" s="659"/>
      <c r="E48" s="659"/>
      <c r="F48" s="659"/>
      <c r="G48" s="659"/>
      <c r="H48" s="659"/>
      <c r="I48" s="659"/>
      <c r="J48" s="659"/>
      <c r="K48" s="659"/>
      <c r="L48" s="659"/>
      <c r="M48" s="659"/>
      <c r="N48" s="659"/>
      <c r="O48" s="659"/>
      <c r="P48" s="660"/>
      <c r="Q48" s="5"/>
      <c r="R48" s="87"/>
    </row>
    <row r="49" spans="1:18" ht="18" customHeight="1" x14ac:dyDescent="0.25">
      <c r="A49" s="5"/>
      <c r="B49" s="370"/>
      <c r="C49" s="371"/>
      <c r="D49" s="371"/>
      <c r="E49" s="371"/>
      <c r="F49" s="668" t="s">
        <v>101</v>
      </c>
      <c r="G49" s="668"/>
      <c r="H49" s="668"/>
      <c r="I49" s="668"/>
      <c r="J49" s="668"/>
      <c r="K49" s="668"/>
      <c r="L49" s="668"/>
      <c r="M49" s="668"/>
      <c r="N49" s="668"/>
      <c r="O49" s="668"/>
      <c r="P49" s="372"/>
      <c r="Q49" s="5"/>
      <c r="R49" s="87"/>
    </row>
    <row r="50" spans="1:18" ht="18" customHeight="1" x14ac:dyDescent="0.25">
      <c r="A50" s="5"/>
      <c r="B50" s="370"/>
      <c r="C50" s="371"/>
      <c r="D50" s="371"/>
      <c r="E50" s="371"/>
      <c r="F50" s="665" t="s">
        <v>102</v>
      </c>
      <c r="G50" s="666"/>
      <c r="H50" s="666"/>
      <c r="I50" s="666"/>
      <c r="J50" s="666"/>
      <c r="K50" s="666"/>
      <c r="L50" s="666"/>
      <c r="M50" s="666"/>
      <c r="N50" s="666"/>
      <c r="O50" s="666"/>
      <c r="P50" s="372"/>
      <c r="Q50" s="5"/>
      <c r="R50" s="87"/>
    </row>
    <row r="51" spans="1:18" ht="18" customHeight="1" x14ac:dyDescent="0.2">
      <c r="B51" s="373"/>
      <c r="C51" s="374"/>
      <c r="D51" s="374"/>
      <c r="E51" s="374"/>
      <c r="F51" s="667"/>
      <c r="G51" s="667"/>
      <c r="H51" s="667"/>
      <c r="I51" s="667"/>
      <c r="J51" s="667"/>
      <c r="K51" s="667"/>
      <c r="L51" s="667"/>
      <c r="M51" s="667"/>
      <c r="N51" s="667"/>
      <c r="O51" s="667"/>
      <c r="P51" s="375"/>
      <c r="Q51" s="73"/>
      <c r="R51" s="86"/>
    </row>
    <row r="52" spans="1:18" s="5" customFormat="1" ht="27" customHeight="1" x14ac:dyDescent="0.25">
      <c r="M52" s="33"/>
      <c r="R52" s="93"/>
    </row>
    <row r="53" spans="1:18" s="66" customFormat="1" ht="23.25" customHeight="1" x14ac:dyDescent="0.25">
      <c r="B53" s="654" t="s">
        <v>25</v>
      </c>
      <c r="C53" s="655"/>
      <c r="D53" s="655"/>
      <c r="E53" s="655"/>
      <c r="F53" s="655"/>
      <c r="G53" s="655"/>
      <c r="H53" s="655"/>
      <c r="I53" s="655"/>
      <c r="J53" s="655"/>
      <c r="K53" s="655"/>
      <c r="L53" s="655"/>
      <c r="M53" s="655"/>
      <c r="N53" s="655"/>
      <c r="O53" s="655"/>
      <c r="P53" s="656"/>
      <c r="Q53" s="65"/>
      <c r="R53" s="94"/>
    </row>
    <row r="54" spans="1:18" ht="13.5" customHeight="1" x14ac:dyDescent="0.3">
      <c r="B54" s="36"/>
      <c r="C54" s="34"/>
      <c r="D54" s="35"/>
      <c r="E54" s="35"/>
      <c r="F54" s="35"/>
      <c r="G54" s="35"/>
      <c r="H54" s="5"/>
      <c r="I54" s="5"/>
      <c r="J54" s="5"/>
      <c r="K54" s="5"/>
      <c r="L54" s="5"/>
      <c r="M54" s="33"/>
      <c r="N54" s="5"/>
      <c r="O54" s="5"/>
      <c r="P54" s="31"/>
      <c r="Q54" s="5"/>
      <c r="R54" s="86"/>
    </row>
    <row r="55" spans="1:18" ht="22.5" customHeight="1" x14ac:dyDescent="0.25">
      <c r="B55" s="68" t="s">
        <v>27</v>
      </c>
      <c r="C55" s="38"/>
      <c r="D55" s="5"/>
      <c r="E55" s="4"/>
      <c r="F55" s="37"/>
      <c r="G55" s="669">
        <f>+O33+N33</f>
        <v>0</v>
      </c>
      <c r="H55" s="669"/>
      <c r="I55" s="669"/>
      <c r="J55" s="5"/>
      <c r="K55" s="5"/>
      <c r="L55" s="5"/>
      <c r="M55" s="33"/>
      <c r="N55" s="5"/>
      <c r="O55" s="5"/>
      <c r="P55" s="31"/>
      <c r="Q55" s="5"/>
      <c r="R55" s="85"/>
    </row>
    <row r="56" spans="1:18" ht="15.75" customHeight="1" x14ac:dyDescent="0.25">
      <c r="B56" s="84"/>
      <c r="C56" s="51"/>
      <c r="D56" s="39"/>
      <c r="E56" s="39"/>
      <c r="F56" s="39"/>
      <c r="G56" s="39"/>
      <c r="H56" s="39"/>
      <c r="I56" s="39"/>
      <c r="J56" s="39"/>
      <c r="K56" s="39"/>
      <c r="L56" s="39"/>
      <c r="M56" s="386"/>
      <c r="N56" s="39"/>
      <c r="O56" s="51"/>
      <c r="P56" s="52"/>
      <c r="Q56" s="5"/>
      <c r="R56" s="87"/>
    </row>
    <row r="57" spans="1:18" ht="15.75" x14ac:dyDescent="0.25">
      <c r="B57" s="5"/>
      <c r="C57" s="5"/>
      <c r="D57" s="40"/>
      <c r="E57" s="40"/>
      <c r="F57" s="41"/>
      <c r="G57" s="40"/>
      <c r="H57" s="40"/>
      <c r="I57" s="40"/>
      <c r="J57" s="40"/>
      <c r="K57" s="40"/>
      <c r="L57" s="40"/>
      <c r="M57" s="387"/>
      <c r="N57" s="40"/>
      <c r="O57" s="40"/>
      <c r="P57" s="40"/>
      <c r="Q57" s="40"/>
      <c r="R57" s="87"/>
    </row>
    <row r="58" spans="1:18" ht="14.25" customHeight="1" x14ac:dyDescent="0.2">
      <c r="B58" s="42"/>
      <c r="C58" s="42"/>
      <c r="D58" s="42"/>
      <c r="E58" s="42"/>
      <c r="F58" s="6"/>
      <c r="G58" s="6"/>
      <c r="H58" s="6"/>
      <c r="I58" s="6"/>
      <c r="J58" s="6"/>
      <c r="K58" s="6"/>
      <c r="L58" s="6"/>
      <c r="M58" s="388"/>
      <c r="N58" s="6"/>
      <c r="O58" s="5"/>
      <c r="P58" s="5"/>
      <c r="Q58" s="40"/>
      <c r="R58" s="85"/>
    </row>
    <row r="59" spans="1:18" ht="24" customHeight="1" x14ac:dyDescent="0.4">
      <c r="A59" s="95"/>
      <c r="B59" s="67" t="s">
        <v>16</v>
      </c>
      <c r="C59" s="63"/>
      <c r="D59" s="63"/>
      <c r="E59" s="63"/>
      <c r="F59" s="61"/>
      <c r="G59" s="61"/>
      <c r="H59" s="61"/>
      <c r="I59" s="61"/>
      <c r="J59" s="61"/>
      <c r="K59" s="61"/>
      <c r="L59" s="61"/>
      <c r="M59" s="389"/>
      <c r="N59" s="61"/>
      <c r="O59" s="61"/>
      <c r="P59" s="62"/>
      <c r="Q59" s="40"/>
    </row>
    <row r="60" spans="1:18" ht="17.25" customHeight="1" x14ac:dyDescent="0.4">
      <c r="B60" s="43"/>
      <c r="C60" s="44"/>
      <c r="D60" s="44"/>
      <c r="E60" s="44"/>
      <c r="F60" s="24"/>
      <c r="G60" s="24"/>
      <c r="H60" s="24"/>
      <c r="I60" s="24"/>
      <c r="J60" s="24"/>
      <c r="K60" s="24"/>
      <c r="L60" s="24"/>
      <c r="M60" s="390"/>
      <c r="N60" s="24"/>
      <c r="O60" s="24"/>
      <c r="P60" s="25"/>
      <c r="Q60" s="5"/>
    </row>
    <row r="61" spans="1:18" ht="30" customHeight="1" x14ac:dyDescent="0.25">
      <c r="B61" s="45" t="s">
        <v>17</v>
      </c>
      <c r="C61" s="670">
        <f>'Informations Entreprise'!$H$41</f>
        <v>0</v>
      </c>
      <c r="D61" s="671"/>
      <c r="E61" s="671"/>
      <c r="F61" s="671"/>
      <c r="G61" s="671"/>
      <c r="H61" s="672"/>
      <c r="I61" s="96" t="s">
        <v>18</v>
      </c>
      <c r="J61" s="673">
        <f>'Informations Entreprise'!$H$43</f>
        <v>0</v>
      </c>
      <c r="K61" s="672"/>
      <c r="L61" s="5"/>
      <c r="M61" s="661"/>
      <c r="N61" s="662"/>
      <c r="O61" s="662"/>
      <c r="P61" s="31"/>
      <c r="Q61" s="5"/>
      <c r="R61" s="87"/>
    </row>
    <row r="62" spans="1:18" ht="30" customHeight="1" x14ac:dyDescent="0.25">
      <c r="B62" s="364"/>
      <c r="C62" s="365"/>
      <c r="D62" s="365"/>
      <c r="E62" s="365"/>
      <c r="F62" s="365"/>
      <c r="G62" s="365"/>
      <c r="H62" s="365"/>
      <c r="I62" s="366"/>
      <c r="J62" s="367"/>
      <c r="K62" s="368"/>
      <c r="L62" s="5"/>
      <c r="M62" s="663"/>
      <c r="N62" s="664"/>
      <c r="O62" s="664"/>
      <c r="P62" s="31"/>
      <c r="Q62" s="5"/>
      <c r="R62" s="87"/>
    </row>
    <row r="63" spans="1:18" ht="9.75" customHeight="1" x14ac:dyDescent="0.2">
      <c r="B63" s="46"/>
      <c r="C63" s="47"/>
      <c r="D63" s="47"/>
      <c r="E63" s="47"/>
      <c r="F63" s="47"/>
      <c r="G63" s="47"/>
      <c r="H63" s="47"/>
      <c r="I63" s="47"/>
      <c r="J63" s="33"/>
      <c r="K63" s="33"/>
      <c r="L63" s="33"/>
      <c r="M63" s="33"/>
      <c r="N63" s="33"/>
      <c r="O63" s="33"/>
      <c r="P63" s="48"/>
      <c r="Q63" s="33"/>
    </row>
    <row r="64" spans="1:18" ht="9" customHeight="1" x14ac:dyDescent="0.2">
      <c r="B64" s="49"/>
      <c r="C64" s="50"/>
      <c r="D64" s="50"/>
      <c r="E64" s="50"/>
      <c r="F64" s="50"/>
      <c r="G64" s="50"/>
      <c r="H64" s="50"/>
      <c r="I64" s="51"/>
      <c r="J64" s="51"/>
      <c r="K64" s="51"/>
      <c r="L64" s="51"/>
      <c r="M64" s="382"/>
      <c r="N64" s="51"/>
      <c r="O64" s="51"/>
      <c r="P64" s="52"/>
      <c r="Q64" s="5"/>
    </row>
    <row r="65" spans="2:17" ht="18" hidden="1" customHeight="1" x14ac:dyDescent="0.25">
      <c r="B65" s="97" t="s">
        <v>19</v>
      </c>
      <c r="C65" s="97"/>
      <c r="D65" s="97"/>
      <c r="E65" s="97"/>
      <c r="F65" s="98"/>
      <c r="G65" s="98"/>
      <c r="H65" s="98"/>
      <c r="I65" s="98"/>
      <c r="J65" s="98"/>
      <c r="K65" s="98"/>
      <c r="L65" s="98"/>
      <c r="M65" s="391"/>
      <c r="N65" s="98"/>
    </row>
    <row r="66" spans="2:17" s="56" customFormat="1" ht="12.75" hidden="1" customHeight="1" x14ac:dyDescent="0.25">
      <c r="B66" s="53" t="s">
        <v>20</v>
      </c>
      <c r="C66" s="54"/>
      <c r="D66" s="54"/>
      <c r="E66" s="54"/>
      <c r="F66" s="55"/>
      <c r="G66" s="55"/>
      <c r="H66" s="55"/>
      <c r="I66" s="72">
        <f>SUM(R23:R32)</f>
        <v>0</v>
      </c>
      <c r="J66" s="56" t="s">
        <v>21</v>
      </c>
      <c r="K66" s="657" t="e">
        <f>SUM(#REF!)</f>
        <v>#REF!</v>
      </c>
      <c r="L66" s="657"/>
      <c r="M66" s="657"/>
      <c r="N66" s="72"/>
    </row>
    <row r="67" spans="2:17" s="56" customFormat="1" ht="18" hidden="1" x14ac:dyDescent="0.25">
      <c r="B67" s="57" t="s">
        <v>22</v>
      </c>
      <c r="C67" s="58"/>
      <c r="D67" s="58"/>
      <c r="E67" s="58"/>
      <c r="F67" s="58"/>
      <c r="G67" s="653">
        <f>20%*N33</f>
        <v>0</v>
      </c>
      <c r="H67" s="653"/>
      <c r="I67" s="653"/>
      <c r="J67" s="58"/>
      <c r="K67" s="58"/>
      <c r="L67" s="58"/>
      <c r="O67" s="59"/>
      <c r="P67" s="60"/>
      <c r="Q67" s="60"/>
    </row>
    <row r="68" spans="2:17" s="56" customFormat="1" ht="18" hidden="1" x14ac:dyDescent="0.25">
      <c r="B68" s="57" t="s">
        <v>23</v>
      </c>
      <c r="C68" s="58"/>
      <c r="D68" s="58"/>
      <c r="E68" s="58"/>
      <c r="F68" s="58"/>
      <c r="G68" s="653">
        <f>16%*O33</f>
        <v>0</v>
      </c>
      <c r="H68" s="653"/>
      <c r="I68" s="653"/>
      <c r="J68" s="58"/>
      <c r="K68" s="58"/>
      <c r="L68" s="58"/>
      <c r="O68" s="59"/>
      <c r="P68" s="60"/>
      <c r="Q68" s="60"/>
    </row>
    <row r="69" spans="2:17" hidden="1" x14ac:dyDescent="0.25"/>
    <row r="70" spans="2:17" x14ac:dyDescent="0.25">
      <c r="P70" s="1" t="s">
        <v>24</v>
      </c>
    </row>
  </sheetData>
  <sheetProtection algorithmName="SHA-512" hashValue="vzT2YFXhtU6hR0lY2h6Ub4wdrXecGkARiWpWYN51hCsclE8BKDn1HYQNfvTttmQ7CJRDV/9r8Avu4TcwAALL2A==" saltValue="wS9CpCaj1xnjIbvNBl/0Dg==" spinCount="100000" sheet="1" selectLockedCells="1"/>
  <customSheetViews>
    <customSheetView guid="{8BBDF041-1EC5-4F43-8AC5-BFD5AE5CB39A}" scale="85" fitToPage="1" printArea="1" hiddenRows="1" hiddenColumns="1" topLeftCell="A37">
      <selection activeCell="F50" sqref="F50:O51"/>
      <pageMargins left="0.19685039370078741" right="0.19685039370078741" top="0.39370078740157483" bottom="0" header="3.937007874015748E-2" footer="0"/>
      <pageSetup paperSize="9" scale="50" orientation="portrait" r:id="rId1"/>
    </customSheetView>
  </customSheetViews>
  <mergeCells count="56">
    <mergeCell ref="J31:K31"/>
    <mergeCell ref="G55:I55"/>
    <mergeCell ref="C61:H61"/>
    <mergeCell ref="J61:K61"/>
    <mergeCell ref="B32:E32"/>
    <mergeCell ref="F32:I32"/>
    <mergeCell ref="J32:K32"/>
    <mergeCell ref="J33:K33"/>
    <mergeCell ref="B31:E31"/>
    <mergeCell ref="F31:I31"/>
    <mergeCell ref="G67:I67"/>
    <mergeCell ref="G68:I68"/>
    <mergeCell ref="B37:P37"/>
    <mergeCell ref="B53:P53"/>
    <mergeCell ref="K66:M66"/>
    <mergeCell ref="B48:P48"/>
    <mergeCell ref="M61:O62"/>
    <mergeCell ref="F50:O51"/>
    <mergeCell ref="F49:O49"/>
    <mergeCell ref="B27:E27"/>
    <mergeCell ref="F27:I27"/>
    <mergeCell ref="J27:K27"/>
    <mergeCell ref="B28:E28"/>
    <mergeCell ref="F28:I28"/>
    <mergeCell ref="J28:K28"/>
    <mergeCell ref="B29:E29"/>
    <mergeCell ref="F29:I29"/>
    <mergeCell ref="J29:K29"/>
    <mergeCell ref="B30:E30"/>
    <mergeCell ref="F30:I30"/>
    <mergeCell ref="J30:K30"/>
    <mergeCell ref="B25:E25"/>
    <mergeCell ref="F25:I25"/>
    <mergeCell ref="J25:K25"/>
    <mergeCell ref="B26:E26"/>
    <mergeCell ref="F26:I26"/>
    <mergeCell ref="J26:K26"/>
    <mergeCell ref="B23:E23"/>
    <mergeCell ref="F23:I23"/>
    <mergeCell ref="J23:K23"/>
    <mergeCell ref="B24:E24"/>
    <mergeCell ref="F24:I24"/>
    <mergeCell ref="J24:K24"/>
    <mergeCell ref="B22:E22"/>
    <mergeCell ref="F22:I22"/>
    <mergeCell ref="A1:P4"/>
    <mergeCell ref="B5:P5"/>
    <mergeCell ref="B7:P7"/>
    <mergeCell ref="J22:K22"/>
    <mergeCell ref="E10:P10"/>
    <mergeCell ref="F15:G15"/>
    <mergeCell ref="H15:I15"/>
    <mergeCell ref="J15:K15"/>
    <mergeCell ref="J17:K17"/>
    <mergeCell ref="H17:I17"/>
    <mergeCell ref="F17:G17"/>
  </mergeCells>
  <conditionalFormatting sqref="N23:O23 O24:O32">
    <cfRule type="expression" dxfId="13" priority="11">
      <formula>$L$23=""</formula>
    </cfRule>
  </conditionalFormatting>
  <conditionalFormatting sqref="N24:O24 N25:N32">
    <cfRule type="expression" dxfId="12" priority="10">
      <formula>$L$24=""</formula>
    </cfRule>
  </conditionalFormatting>
  <conditionalFormatting sqref="N25:O25">
    <cfRule type="expression" dxfId="11" priority="9">
      <formula>$L$23=""</formula>
    </cfRule>
  </conditionalFormatting>
  <conditionalFormatting sqref="N26:O26">
    <cfRule type="expression" dxfId="10" priority="7">
      <formula>$L$23=""</formula>
    </cfRule>
  </conditionalFormatting>
  <conditionalFormatting sqref="N27:O27">
    <cfRule type="expression" dxfId="9" priority="6">
      <formula>$L$23=""</formula>
    </cfRule>
  </conditionalFormatting>
  <conditionalFormatting sqref="N28:O28">
    <cfRule type="expression" dxfId="8" priority="5">
      <formula>$L$23=""</formula>
    </cfRule>
  </conditionalFormatting>
  <conditionalFormatting sqref="N29:O29">
    <cfRule type="expression" dxfId="7" priority="4">
      <formula>$L$23=""</formula>
    </cfRule>
  </conditionalFormatting>
  <conditionalFormatting sqref="N30:O30">
    <cfRule type="expression" dxfId="6" priority="3">
      <formula>$L$23=""</formula>
    </cfRule>
  </conditionalFormatting>
  <conditionalFormatting sqref="N31:O31">
    <cfRule type="expression" dxfId="5" priority="2">
      <formula>$L$23=""</formula>
    </cfRule>
  </conditionalFormatting>
  <conditionalFormatting sqref="N32:O32">
    <cfRule type="expression" dxfId="4" priority="1">
      <formula>$L$23=""</formula>
    </cfRule>
  </conditionalFormatting>
  <pageMargins left="0.19685039370078741" right="0.19685039370078741" top="0.39370078740157483" bottom="0" header="3.937007874015748E-2" footer="0"/>
  <pageSetup paperSize="9" scale="50"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38"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N33:P33 P23:P32</xm:sqref>
        </x14:conditionalFormatting>
        <x14:conditionalFormatting xmlns:xm="http://schemas.microsoft.com/office/excel/2006/main">
          <x14:cfRule type="expression" priority="37" id="{5372061E-4D4E-4CE8-97B7-C3C53FD664AE}">
            <xm:f>'Informations Entreprise'!$AM$37="Abondement unilatéral"</xm:f>
            <x14:dxf>
              <border>
                <left/>
                <right/>
                <top/>
                <bottom/>
                <vertical/>
                <horizontal/>
              </border>
            </x14:dxf>
          </x14:cfRule>
          <xm:sqref>O22:P22 O33:P33 P23:P32</xm:sqref>
        </x14:conditionalFormatting>
        <x14:conditionalFormatting xmlns:xm="http://schemas.microsoft.com/office/excel/2006/main">
          <x14:cfRule type="expression" priority="13" id="{BBDFB94D-184E-4CDC-8BB3-D073DCF152EA}">
            <xm:f>'Informations Entreprise'!$AM$37="Abondement unilatéral"</xm:f>
            <x14:dxf>
              <font>
                <color theme="0"/>
              </font>
              <fill>
                <patternFill patternType="solid">
                  <bgColor theme="0"/>
                </patternFill>
              </fill>
              <border>
                <left style="thin">
                  <color rgb="FFC5BCB0"/>
                </left>
                <right/>
                <top/>
                <bottom/>
              </border>
            </x14:dxf>
          </x14:cfRule>
          <xm:sqref>N23:O32</xm:sqref>
        </x14:conditionalFormatting>
        <x14:conditionalFormatting xmlns:xm="http://schemas.microsoft.com/office/excel/2006/main">
          <x14:cfRule type="expression" priority="12" id="{66B5AE68-4E9F-4F53-ADA5-CA9EC92D72E9}">
            <xm:f>'Informations Entreprise'!$AM$37="Abondement unilatéral"</xm:f>
            <x14:dxf>
              <border>
                <left/>
                <right/>
                <top/>
                <bottom/>
                <vertical/>
                <horizontal/>
              </border>
            </x14:dxf>
          </x14:cfRule>
          <xm:sqref>O23:O32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B2DC-7B84-43FB-9554-2FA590EF6D6E}">
  <dimension ref="A1"/>
  <sheetViews>
    <sheetView showGridLines="0" workbookViewId="0">
      <selection activeCell="P5" sqref="P5"/>
    </sheetView>
  </sheetViews>
  <sheetFormatPr baseColWidth="10" defaultRowHeight="15" x14ac:dyDescent="0.25"/>
  <sheetData/>
  <sheetProtection algorithmName="SHA-512" hashValue="JrDE52UOeTCUYuJNX4TY6W4kXL8icu0QyREwh7EMwb4Eqw9cGe74SL3w2BC5gOaTnvoY5EERDKkG9YPrftP5xQ==" saltValue="k/flc7yTXtafo01O1TP5ww=="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9156-6C6C-462B-885A-703E8DCAA118}">
  <dimension ref="A1:H44"/>
  <sheetViews>
    <sheetView workbookViewId="0">
      <selection activeCell="M38" sqref="M38"/>
    </sheetView>
  </sheetViews>
  <sheetFormatPr baseColWidth="10" defaultColWidth="11.42578125" defaultRowHeight="15" x14ac:dyDescent="0.25"/>
  <cols>
    <col min="1" max="1" width="58.5703125" style="416" bestFit="1" customWidth="1"/>
    <col min="2" max="16384" width="11.42578125" style="416"/>
  </cols>
  <sheetData>
    <row r="1" spans="1:8" x14ac:dyDescent="0.25">
      <c r="A1" s="415" t="s">
        <v>125</v>
      </c>
    </row>
    <row r="2" spans="1:8" x14ac:dyDescent="0.25">
      <c r="A2" s="431" t="s">
        <v>126</v>
      </c>
    </row>
    <row r="3" spans="1:8" x14ac:dyDescent="0.25">
      <c r="A3" s="431" t="s">
        <v>127</v>
      </c>
    </row>
    <row r="4" spans="1:8" x14ac:dyDescent="0.25">
      <c r="A4" s="431" t="s">
        <v>128</v>
      </c>
      <c r="C4" s="417"/>
      <c r="D4" s="675" t="s">
        <v>114</v>
      </c>
      <c r="E4" s="675"/>
      <c r="F4" s="675"/>
      <c r="G4" s="675"/>
      <c r="H4" s="675"/>
    </row>
    <row r="5" spans="1:8" x14ac:dyDescent="0.25">
      <c r="A5" s="431" t="s">
        <v>166</v>
      </c>
      <c r="C5" s="417"/>
      <c r="D5" s="675"/>
      <c r="E5" s="675"/>
      <c r="F5" s="675"/>
      <c r="G5" s="675"/>
      <c r="H5" s="675"/>
    </row>
    <row r="6" spans="1:8" x14ac:dyDescent="0.25">
      <c r="A6" s="431" t="s">
        <v>167</v>
      </c>
      <c r="C6" s="417"/>
      <c r="D6" s="675"/>
      <c r="E6" s="675"/>
      <c r="F6" s="675"/>
      <c r="G6" s="675"/>
      <c r="H6" s="675"/>
    </row>
    <row r="7" spans="1:8" x14ac:dyDescent="0.25">
      <c r="A7" s="431" t="s">
        <v>168</v>
      </c>
      <c r="C7" s="417"/>
      <c r="D7" s="675"/>
      <c r="E7" s="675"/>
      <c r="F7" s="675"/>
      <c r="G7" s="675"/>
      <c r="H7" s="675"/>
    </row>
    <row r="8" spans="1:8" x14ac:dyDescent="0.25">
      <c r="A8" s="431" t="s">
        <v>169</v>
      </c>
      <c r="C8" s="417"/>
      <c r="D8" s="675"/>
      <c r="E8" s="675"/>
      <c r="F8" s="675"/>
      <c r="G8" s="675"/>
      <c r="H8" s="675"/>
    </row>
    <row r="9" spans="1:8" x14ac:dyDescent="0.25">
      <c r="A9" s="431" t="s">
        <v>129</v>
      </c>
      <c r="C9" s="417"/>
      <c r="D9" s="675"/>
      <c r="E9" s="675"/>
      <c r="F9" s="675"/>
      <c r="G9" s="675"/>
      <c r="H9" s="675"/>
    </row>
    <row r="10" spans="1:8" x14ac:dyDescent="0.25">
      <c r="A10" s="431" t="s">
        <v>170</v>
      </c>
      <c r="C10" s="417"/>
      <c r="D10" s="675"/>
      <c r="E10" s="675"/>
      <c r="F10" s="675"/>
      <c r="G10" s="675"/>
      <c r="H10" s="675"/>
    </row>
    <row r="11" spans="1:8" x14ac:dyDescent="0.25">
      <c r="A11" s="431" t="s">
        <v>171</v>
      </c>
      <c r="C11" s="417"/>
      <c r="D11" s="675"/>
      <c r="E11" s="675"/>
      <c r="F11" s="675"/>
      <c r="G11" s="675"/>
      <c r="H11" s="675"/>
    </row>
    <row r="12" spans="1:8" x14ac:dyDescent="0.25">
      <c r="A12" s="431" t="s">
        <v>172</v>
      </c>
      <c r="C12" s="417"/>
      <c r="D12" s="675"/>
      <c r="E12" s="675"/>
      <c r="F12" s="675"/>
      <c r="G12" s="675"/>
      <c r="H12" s="675"/>
    </row>
    <row r="13" spans="1:8" x14ac:dyDescent="0.25">
      <c r="A13" s="431" t="s">
        <v>173</v>
      </c>
    </row>
    <row r="14" spans="1:8" x14ac:dyDescent="0.25">
      <c r="A14" s="431" t="s">
        <v>174</v>
      </c>
    </row>
    <row r="15" spans="1:8" x14ac:dyDescent="0.25">
      <c r="A15" s="431" t="s">
        <v>175</v>
      </c>
    </row>
    <row r="16" spans="1:8" x14ac:dyDescent="0.25">
      <c r="A16" s="431" t="s">
        <v>176</v>
      </c>
    </row>
    <row r="17" spans="1:1" x14ac:dyDescent="0.25">
      <c r="A17" s="431" t="s">
        <v>130</v>
      </c>
    </row>
    <row r="18" spans="1:1" x14ac:dyDescent="0.25">
      <c r="A18" s="431" t="s">
        <v>131</v>
      </c>
    </row>
    <row r="19" spans="1:1" x14ac:dyDescent="0.25">
      <c r="A19" s="431" t="s">
        <v>132</v>
      </c>
    </row>
    <row r="20" spans="1:1" x14ac:dyDescent="0.25">
      <c r="A20" s="431" t="s">
        <v>133</v>
      </c>
    </row>
    <row r="21" spans="1:1" x14ac:dyDescent="0.25">
      <c r="A21" s="431" t="s">
        <v>134</v>
      </c>
    </row>
    <row r="22" spans="1:1" x14ac:dyDescent="0.25">
      <c r="A22" s="431" t="s">
        <v>135</v>
      </c>
    </row>
    <row r="23" spans="1:1" x14ac:dyDescent="0.25">
      <c r="A23" s="431" t="s">
        <v>136</v>
      </c>
    </row>
    <row r="24" spans="1:1" x14ac:dyDescent="0.25">
      <c r="A24" s="431" t="s">
        <v>137</v>
      </c>
    </row>
    <row r="25" spans="1:1" x14ac:dyDescent="0.25">
      <c r="A25" s="431" t="s">
        <v>138</v>
      </c>
    </row>
    <row r="26" spans="1:1" x14ac:dyDescent="0.25">
      <c r="A26" s="431" t="s">
        <v>139</v>
      </c>
    </row>
    <row r="27" spans="1:1" x14ac:dyDescent="0.25">
      <c r="A27" s="431" t="s">
        <v>140</v>
      </c>
    </row>
    <row r="28" spans="1:1" x14ac:dyDescent="0.25">
      <c r="A28" s="431" t="s">
        <v>141</v>
      </c>
    </row>
    <row r="29" spans="1:1" x14ac:dyDescent="0.25">
      <c r="A29" s="431" t="s">
        <v>142</v>
      </c>
    </row>
    <row r="30" spans="1:1" x14ac:dyDescent="0.25">
      <c r="A30" s="431" t="s">
        <v>143</v>
      </c>
    </row>
    <row r="31" spans="1:1" x14ac:dyDescent="0.25">
      <c r="A31" s="431" t="s">
        <v>144</v>
      </c>
    </row>
    <row r="32" spans="1:1" x14ac:dyDescent="0.25">
      <c r="A32" s="431" t="s">
        <v>145</v>
      </c>
    </row>
    <row r="33" spans="1:1" x14ac:dyDescent="0.25">
      <c r="A33" s="431" t="s">
        <v>146</v>
      </c>
    </row>
    <row r="34" spans="1:1" x14ac:dyDescent="0.25">
      <c r="A34" s="431" t="s">
        <v>147</v>
      </c>
    </row>
    <row r="35" spans="1:1" x14ac:dyDescent="0.25">
      <c r="A35" s="431" t="s">
        <v>148</v>
      </c>
    </row>
    <row r="36" spans="1:1" x14ac:dyDescent="0.25">
      <c r="A36" s="431" t="s">
        <v>149</v>
      </c>
    </row>
    <row r="37" spans="1:1" x14ac:dyDescent="0.25">
      <c r="A37" s="431" t="s">
        <v>150</v>
      </c>
    </row>
    <row r="38" spans="1:1" x14ac:dyDescent="0.25">
      <c r="A38" s="431" t="s">
        <v>151</v>
      </c>
    </row>
    <row r="39" spans="1:1" x14ac:dyDescent="0.25">
      <c r="A39" s="431" t="s">
        <v>152</v>
      </c>
    </row>
    <row r="40" spans="1:1" x14ac:dyDescent="0.25">
      <c r="A40" s="431" t="s">
        <v>153</v>
      </c>
    </row>
    <row r="41" spans="1:1" x14ac:dyDescent="0.25">
      <c r="A41" s="431" t="s">
        <v>154</v>
      </c>
    </row>
    <row r="42" spans="1:1" x14ac:dyDescent="0.25">
      <c r="A42" s="431" t="s">
        <v>155</v>
      </c>
    </row>
    <row r="43" spans="1:1" x14ac:dyDescent="0.25">
      <c r="A43" s="431" t="s">
        <v>156</v>
      </c>
    </row>
    <row r="44" spans="1:1" x14ac:dyDescent="0.25">
      <c r="A44" s="431"/>
    </row>
  </sheetData>
  <sheetProtection algorithmName="SHA-512" hashValue="RSG8XMDvx3Hk2harcpESVjt0WdbZbnJZl95wyUTyFYWXgPvx0cKR+0x+t4SVmzsr5DyeLnFxajevf96qJ01H1w==" saltValue="RWMM74ygT53bNbb0c11DnQ==" spinCount="100000" sheet="1" objects="1" scenarios="1"/>
  <mergeCells count="1">
    <mergeCell ref="D4:H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4"/>
  <sheetViews>
    <sheetView showGridLines="0" zoomScale="80" zoomScaleNormal="80" workbookViewId="0">
      <selection activeCell="I14" sqref="I14"/>
    </sheetView>
  </sheetViews>
  <sheetFormatPr baseColWidth="10" defaultColWidth="11.42578125" defaultRowHeight="15" x14ac:dyDescent="0.25"/>
  <cols>
    <col min="1" max="1" width="11.42578125" style="399"/>
    <col min="2" max="2" width="37.5703125" style="74" bestFit="1" customWidth="1"/>
    <col min="3" max="3" width="37.42578125" style="404" bestFit="1" customWidth="1"/>
    <col min="4" max="4" width="11.42578125" style="404"/>
    <col min="5" max="8" width="11.42578125" style="399"/>
    <col min="9" max="9" width="14.42578125" style="399" bestFit="1" customWidth="1"/>
    <col min="10" max="16384" width="11.42578125" style="399"/>
  </cols>
  <sheetData>
    <row r="1" spans="2:9" x14ac:dyDescent="0.25">
      <c r="I1" s="413" t="s">
        <v>112</v>
      </c>
    </row>
    <row r="2" spans="2:9" x14ac:dyDescent="0.25">
      <c r="B2" s="395" t="s">
        <v>48</v>
      </c>
      <c r="C2" s="405">
        <v>46368</v>
      </c>
      <c r="I2" s="413" t="s">
        <v>100</v>
      </c>
    </row>
    <row r="3" spans="2:9" x14ac:dyDescent="0.25">
      <c r="I3" s="413"/>
    </row>
    <row r="4" spans="2:9" x14ac:dyDescent="0.25">
      <c r="B4" s="679" t="s">
        <v>34</v>
      </c>
      <c r="C4" s="406" t="s">
        <v>38</v>
      </c>
    </row>
    <row r="5" spans="2:9" x14ac:dyDescent="0.25">
      <c r="B5" s="680"/>
      <c r="C5" s="406" t="s">
        <v>39</v>
      </c>
    </row>
    <row r="6" spans="2:9" x14ac:dyDescent="0.25">
      <c r="C6" s="75"/>
    </row>
    <row r="7" spans="2:9" x14ac:dyDescent="0.25">
      <c r="B7" s="679" t="s">
        <v>33</v>
      </c>
      <c r="C7" s="407" t="s">
        <v>28</v>
      </c>
    </row>
    <row r="8" spans="2:9" x14ac:dyDescent="0.25">
      <c r="B8" s="681"/>
      <c r="C8" s="406" t="s">
        <v>4</v>
      </c>
    </row>
    <row r="9" spans="2:9" x14ac:dyDescent="0.25">
      <c r="B9" s="681"/>
      <c r="C9" s="406" t="s">
        <v>5</v>
      </c>
    </row>
    <row r="10" spans="2:9" x14ac:dyDescent="0.25">
      <c r="B10" s="681"/>
      <c r="C10" s="406" t="s">
        <v>178</v>
      </c>
    </row>
    <row r="11" spans="2:9" x14ac:dyDescent="0.25">
      <c r="B11" s="681"/>
      <c r="C11" s="406" t="s">
        <v>6</v>
      </c>
    </row>
    <row r="12" spans="2:9" x14ac:dyDescent="0.25">
      <c r="B12" s="680"/>
      <c r="C12" s="406" t="s">
        <v>49</v>
      </c>
    </row>
    <row r="14" spans="2:9" x14ac:dyDescent="0.25">
      <c r="B14" s="395" t="s">
        <v>47</v>
      </c>
      <c r="C14" s="408">
        <v>9.7000000000000003E-2</v>
      </c>
    </row>
    <row r="16" spans="2:9" x14ac:dyDescent="0.25">
      <c r="B16" s="679" t="s">
        <v>35</v>
      </c>
      <c r="C16" s="406" t="s">
        <v>161</v>
      </c>
    </row>
    <row r="17" spans="1:9" x14ac:dyDescent="0.25">
      <c r="B17" s="681"/>
      <c r="C17" s="406" t="s">
        <v>109</v>
      </c>
    </row>
    <row r="18" spans="1:9" x14ac:dyDescent="0.25">
      <c r="B18" s="681"/>
      <c r="C18" s="406" t="s">
        <v>160</v>
      </c>
    </row>
    <row r="19" spans="1:9" x14ac:dyDescent="0.25">
      <c r="B19" s="680"/>
      <c r="C19" s="406" t="s">
        <v>111</v>
      </c>
    </row>
    <row r="21" spans="1:9" x14ac:dyDescent="0.25">
      <c r="B21" s="676" t="s">
        <v>37</v>
      </c>
      <c r="C21" s="406"/>
    </row>
    <row r="22" spans="1:9" x14ac:dyDescent="0.25">
      <c r="B22" s="676"/>
      <c r="C22" s="406" t="s">
        <v>32</v>
      </c>
    </row>
    <row r="23" spans="1:9" x14ac:dyDescent="0.25">
      <c r="B23" s="676"/>
      <c r="C23" s="406" t="s">
        <v>36</v>
      </c>
    </row>
    <row r="24" spans="1:9" x14ac:dyDescent="0.25">
      <c r="A24" s="400"/>
      <c r="B24" s="76"/>
      <c r="C24" s="409"/>
      <c r="D24" s="409"/>
      <c r="E24" s="400"/>
      <c r="F24" s="400"/>
      <c r="G24" s="400"/>
      <c r="H24" s="400"/>
      <c r="I24" s="400"/>
    </row>
    <row r="25" spans="1:9" x14ac:dyDescent="0.25">
      <c r="A25" s="410"/>
      <c r="B25" s="411" t="s">
        <v>45</v>
      </c>
      <c r="C25" s="69" t="s">
        <v>42</v>
      </c>
      <c r="D25" s="682" t="s">
        <v>43</v>
      </c>
      <c r="E25" s="683"/>
      <c r="G25" s="401"/>
      <c r="H25" s="401"/>
      <c r="I25" s="401"/>
    </row>
    <row r="26" spans="1:9" x14ac:dyDescent="0.25">
      <c r="A26" s="410"/>
      <c r="B26" s="411" t="s">
        <v>44</v>
      </c>
      <c r="C26" s="77">
        <f>'Informations Entreprise'!$Q$22*'Informations Entreprise'!$AC$22*90.3%</f>
        <v>0</v>
      </c>
      <c r="D26" s="677">
        <f>'Informations Entreprise'!$Q$26*'Informations Entreprise'!$AC$26*90.3%</f>
        <v>0</v>
      </c>
      <c r="E26" s="678"/>
      <c r="G26" s="402"/>
      <c r="H26" s="401"/>
      <c r="I26" s="402"/>
    </row>
    <row r="27" spans="1:9" x14ac:dyDescent="0.25">
      <c r="A27" s="410"/>
      <c r="B27" s="411" t="s">
        <v>46</v>
      </c>
      <c r="C27" s="77">
        <f>'Informations Entreprise'!$Q$22*'Informations Entreprise'!$AC$22*100%</f>
        <v>0</v>
      </c>
      <c r="D27" s="677">
        <f>'Informations Entreprise'!$Q$26*'Informations Entreprise'!$AC$26*100%</f>
        <v>0</v>
      </c>
      <c r="E27" s="678"/>
      <c r="G27" s="401"/>
      <c r="H27" s="401"/>
      <c r="I27" s="401"/>
    </row>
    <row r="28" spans="1:9" x14ac:dyDescent="0.25">
      <c r="A28" s="410"/>
      <c r="B28" s="401"/>
      <c r="C28" s="403"/>
      <c r="D28" s="412"/>
      <c r="E28" s="403"/>
      <c r="F28" s="403"/>
      <c r="G28" s="403"/>
      <c r="H28" s="412"/>
      <c r="I28" s="403"/>
    </row>
    <row r="29" spans="1:9" x14ac:dyDescent="0.25">
      <c r="A29" s="404"/>
      <c r="B29" s="676" t="s">
        <v>181</v>
      </c>
      <c r="C29" s="406"/>
      <c r="E29" s="404"/>
      <c r="F29" s="404"/>
      <c r="G29" s="404"/>
      <c r="H29" s="404"/>
      <c r="I29" s="404"/>
    </row>
    <row r="30" spans="1:9" x14ac:dyDescent="0.25">
      <c r="B30" s="676"/>
      <c r="C30" s="445" t="s">
        <v>182</v>
      </c>
    </row>
    <row r="31" spans="1:9" x14ac:dyDescent="0.25">
      <c r="B31" s="676"/>
      <c r="C31" s="445" t="s">
        <v>183</v>
      </c>
    </row>
    <row r="33" spans="2:3" x14ac:dyDescent="0.25">
      <c r="B33" s="676" t="s">
        <v>187</v>
      </c>
      <c r="C33" s="445" t="s">
        <v>188</v>
      </c>
    </row>
    <row r="34" spans="2:3" x14ac:dyDescent="0.25">
      <c r="B34" s="676"/>
      <c r="C34" s="445" t="s">
        <v>192</v>
      </c>
    </row>
  </sheetData>
  <customSheetViews>
    <customSheetView guid="{8BBDF041-1EC5-4F43-8AC5-BFD5AE5CB39A}" scale="80" showGridLines="0" state="hidden">
      <selection activeCell="J21" sqref="J21"/>
      <pageMargins left="0.7" right="0.7" top="0.75" bottom="0.75" header="0.3" footer="0.3"/>
      <pageSetup paperSize="9" orientation="portrait" r:id="rId1"/>
    </customSheetView>
  </customSheetViews>
  <mergeCells count="9">
    <mergeCell ref="B29:B31"/>
    <mergeCell ref="B33:B34"/>
    <mergeCell ref="D27:E27"/>
    <mergeCell ref="B4:B5"/>
    <mergeCell ref="B7:B12"/>
    <mergeCell ref="B16:B19"/>
    <mergeCell ref="B21:B23"/>
    <mergeCell ref="D25:E25"/>
    <mergeCell ref="D26:E2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G555"/>
  <sheetViews>
    <sheetView showZeros="0" zoomScaleNormal="100" workbookViewId="0">
      <selection activeCell="R36" sqref="R36:AB37"/>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ustomWidth="1"/>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88" t="s">
        <v>52</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56" t="s">
        <v>72</v>
      </c>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99" t="s">
        <v>197</v>
      </c>
      <c r="N5" s="600"/>
      <c r="O5" s="600"/>
      <c r="P5" s="600"/>
      <c r="Q5" s="601"/>
      <c r="R5" s="592" t="s">
        <v>54</v>
      </c>
      <c r="S5" s="592"/>
      <c r="T5" s="593"/>
      <c r="U5" s="594"/>
      <c r="V5" s="594"/>
      <c r="W5" s="594"/>
      <c r="X5" s="594"/>
      <c r="Y5" s="595"/>
      <c r="Z5" s="421"/>
      <c r="AA5" s="196"/>
      <c r="AB5" s="196" t="s">
        <v>55</v>
      </c>
      <c r="AC5" s="190"/>
      <c r="AD5" s="421"/>
      <c r="AE5" s="190"/>
      <c r="AF5" s="193"/>
      <c r="AG5" s="193"/>
      <c r="AH5" s="596"/>
      <c r="AI5" s="597"/>
      <c r="AJ5" s="597"/>
      <c r="AK5" s="597"/>
      <c r="AL5" s="597"/>
      <c r="AM5" s="597"/>
      <c r="AN5" s="597"/>
      <c r="AO5" s="597"/>
      <c r="AP5" s="597"/>
      <c r="AQ5" s="597"/>
      <c r="AR5" s="597"/>
      <c r="AS5" s="597"/>
      <c r="AT5" s="597"/>
      <c r="AU5" s="597"/>
      <c r="AV5" s="598"/>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89"/>
      <c r="N7" s="590"/>
      <c r="O7" s="590"/>
      <c r="P7" s="590"/>
      <c r="Q7" s="590"/>
      <c r="R7" s="590"/>
      <c r="S7" s="590"/>
      <c r="T7" s="590"/>
      <c r="U7" s="590"/>
      <c r="V7" s="590"/>
      <c r="W7" s="590"/>
      <c r="X7" s="590"/>
      <c r="Y7" s="591"/>
      <c r="Z7" s="202"/>
      <c r="AA7" s="198"/>
      <c r="AB7" s="422" t="s">
        <v>120</v>
      </c>
      <c r="AC7" s="198"/>
      <c r="AD7" s="198"/>
      <c r="AE7" s="198"/>
      <c r="AF7" s="193"/>
      <c r="AG7" s="193"/>
      <c r="AH7" s="596"/>
      <c r="AI7" s="597"/>
      <c r="AJ7" s="597"/>
      <c r="AK7" s="597"/>
      <c r="AL7" s="597"/>
      <c r="AM7" s="597"/>
      <c r="AN7" s="597"/>
      <c r="AO7" s="597"/>
      <c r="AP7" s="597"/>
      <c r="AQ7" s="597"/>
      <c r="AR7" s="597"/>
      <c r="AS7" s="597"/>
      <c r="AT7" s="597"/>
      <c r="AU7" s="597"/>
      <c r="AV7" s="598"/>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602"/>
      <c r="N9" s="603"/>
      <c r="O9" s="603"/>
      <c r="P9" s="603"/>
      <c r="Q9" s="604"/>
      <c r="R9" s="205" t="s">
        <v>122</v>
      </c>
      <c r="S9" s="205"/>
      <c r="T9" s="205"/>
      <c r="U9" s="205"/>
      <c r="V9" s="205"/>
      <c r="W9" s="205"/>
      <c r="X9" s="196"/>
      <c r="Y9" s="427"/>
      <c r="Z9" s="420"/>
      <c r="AA9" s="420"/>
      <c r="AB9" s="423" t="s">
        <v>124</v>
      </c>
      <c r="AC9" s="420"/>
      <c r="AD9" s="420"/>
      <c r="AE9" s="198"/>
      <c r="AF9" s="193"/>
      <c r="AG9" s="193"/>
      <c r="AH9" s="596"/>
      <c r="AI9" s="597"/>
      <c r="AJ9" s="597"/>
      <c r="AK9" s="597"/>
      <c r="AL9" s="597"/>
      <c r="AM9" s="597"/>
      <c r="AN9" s="597"/>
      <c r="AO9" s="597"/>
      <c r="AP9" s="597"/>
      <c r="AQ9" s="597"/>
      <c r="AR9" s="597"/>
      <c r="AS9" s="597"/>
      <c r="AT9" s="597"/>
      <c r="AU9" s="597"/>
      <c r="AV9" s="598"/>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89"/>
      <c r="N11" s="590"/>
      <c r="O11" s="590"/>
      <c r="P11" s="590"/>
      <c r="Q11" s="590"/>
      <c r="R11" s="590"/>
      <c r="S11" s="590"/>
      <c r="T11" s="590"/>
      <c r="U11" s="590"/>
      <c r="V11" s="590"/>
      <c r="W11" s="590"/>
      <c r="X11" s="590"/>
      <c r="Y11" s="591"/>
      <c r="Z11" s="420"/>
      <c r="AA11" s="420"/>
      <c r="AB11" s="274" t="s">
        <v>123</v>
      </c>
      <c r="AC11" s="420"/>
      <c r="AD11" s="420"/>
      <c r="AE11" s="198"/>
      <c r="AF11" s="193"/>
      <c r="AG11" s="193"/>
      <c r="AH11" s="589"/>
      <c r="AI11" s="590"/>
      <c r="AJ11" s="590"/>
      <c r="AK11" s="590"/>
      <c r="AL11" s="590"/>
      <c r="AM11" s="590"/>
      <c r="AN11" s="590"/>
      <c r="AO11" s="590"/>
      <c r="AP11" s="590"/>
      <c r="AQ11" s="590"/>
      <c r="AR11" s="590"/>
      <c r="AS11" s="590"/>
      <c r="AT11" s="590"/>
      <c r="AU11" s="590"/>
      <c r="AV11" s="591"/>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89"/>
      <c r="N13" s="590"/>
      <c r="O13" s="590"/>
      <c r="P13" s="590"/>
      <c r="Q13" s="591"/>
      <c r="R13" s="592" t="s">
        <v>41</v>
      </c>
      <c r="S13" s="592"/>
      <c r="T13" s="593"/>
      <c r="U13" s="594"/>
      <c r="V13" s="594"/>
      <c r="W13" s="594"/>
      <c r="X13" s="594"/>
      <c r="Y13" s="595"/>
      <c r="Z13" s="420"/>
      <c r="AA13" s="420"/>
      <c r="AB13" s="424" t="s">
        <v>57</v>
      </c>
      <c r="AC13" s="425"/>
      <c r="AD13" s="425"/>
      <c r="AE13" s="198"/>
      <c r="AF13" s="425"/>
      <c r="AG13" s="425"/>
      <c r="AH13" s="605"/>
      <c r="AI13" s="606"/>
      <c r="AJ13" s="606"/>
      <c r="AK13" s="606"/>
      <c r="AL13" s="606"/>
      <c r="AM13" s="606"/>
      <c r="AN13" s="606"/>
      <c r="AO13" s="606"/>
      <c r="AP13" s="606"/>
      <c r="AQ13" s="606"/>
      <c r="AR13" s="606"/>
      <c r="AS13" s="606"/>
      <c r="AT13" s="606"/>
      <c r="AU13" s="606"/>
      <c r="AV13" s="607"/>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93"/>
      <c r="N15" s="594"/>
      <c r="O15" s="594"/>
      <c r="P15" s="594"/>
      <c r="Q15" s="594"/>
      <c r="R15" s="594"/>
      <c r="S15" s="594"/>
      <c r="T15" s="594"/>
      <c r="U15" s="594"/>
      <c r="V15" s="594"/>
      <c r="W15" s="594"/>
      <c r="X15" s="594"/>
      <c r="Y15" s="595"/>
      <c r="Z15" s="207"/>
      <c r="AA15" s="208"/>
      <c r="AB15" s="426" t="s">
        <v>58</v>
      </c>
      <c r="AC15" s="209"/>
      <c r="AD15" s="210"/>
      <c r="AE15" s="198"/>
      <c r="AF15" s="214"/>
      <c r="AG15" s="190"/>
      <c r="AH15" s="596"/>
      <c r="AI15" s="597"/>
      <c r="AJ15" s="597"/>
      <c r="AK15" s="597"/>
      <c r="AL15" s="597"/>
      <c r="AM15" s="597"/>
      <c r="AN15" s="597"/>
      <c r="AO15" s="597"/>
      <c r="AP15" s="597"/>
      <c r="AQ15" s="597"/>
      <c r="AR15" s="597"/>
      <c r="AS15" s="597"/>
      <c r="AT15" s="597"/>
      <c r="AU15" s="597"/>
      <c r="AV15" s="598"/>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93"/>
      <c r="N17" s="594"/>
      <c r="O17" s="594"/>
      <c r="P17" s="594"/>
      <c r="Q17" s="594"/>
      <c r="R17" s="594"/>
      <c r="S17" s="594"/>
      <c r="T17" s="594"/>
      <c r="U17" s="594"/>
      <c r="V17" s="594"/>
      <c r="W17" s="594"/>
      <c r="X17" s="594"/>
      <c r="Y17" s="595"/>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1" t="s">
        <v>73</v>
      </c>
      <c r="C20" s="581"/>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78">
        <f>'Informations Entreprise'!$L$9</f>
        <v>0</v>
      </c>
      <c r="N22" s="579"/>
      <c r="O22" s="579"/>
      <c r="P22" s="579"/>
      <c r="Q22" s="579"/>
      <c r="R22" s="579"/>
      <c r="S22" s="579"/>
      <c r="T22" s="579"/>
      <c r="U22" s="579"/>
      <c r="V22" s="579"/>
      <c r="W22" s="579"/>
      <c r="X22" s="579"/>
      <c r="Y22" s="580"/>
      <c r="Z22" s="229"/>
      <c r="AA22" s="229"/>
      <c r="AB22" s="418" t="s">
        <v>74</v>
      </c>
      <c r="AC22" s="230"/>
      <c r="AD22" s="221"/>
      <c r="AE22" s="221"/>
      <c r="AF22" s="221"/>
      <c r="AG22" s="221"/>
      <c r="AH22" s="582">
        <f>'Informations Entreprise'!BA9</f>
        <v>0</v>
      </c>
      <c r="AI22" s="583"/>
      <c r="AJ22" s="583"/>
      <c r="AK22" s="583"/>
      <c r="AL22" s="583"/>
      <c r="AM22" s="583"/>
      <c r="AN22" s="583"/>
      <c r="AO22" s="583"/>
      <c r="AP22" s="583"/>
      <c r="AQ22" s="583"/>
      <c r="AR22" s="583"/>
      <c r="AS22" s="583"/>
      <c r="AT22" s="583"/>
      <c r="AU22" s="583"/>
      <c r="AV22" s="584"/>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75">
        <f>'Informations Entreprise'!$L$11</f>
        <v>0</v>
      </c>
      <c r="N24" s="576"/>
      <c r="O24" s="576"/>
      <c r="P24" s="576"/>
      <c r="Q24" s="576"/>
      <c r="R24" s="576"/>
      <c r="S24" s="576"/>
      <c r="T24" s="576"/>
      <c r="U24" s="576"/>
      <c r="V24" s="576"/>
      <c r="W24" s="576"/>
      <c r="X24" s="576"/>
      <c r="Y24" s="577"/>
      <c r="Z24" s="225"/>
      <c r="AA24" s="225"/>
      <c r="AB24" s="430" t="s">
        <v>158</v>
      </c>
      <c r="AC24" s="225"/>
      <c r="AD24" s="225"/>
      <c r="AE24" s="225"/>
      <c r="AF24" s="225"/>
      <c r="AG24" s="225"/>
      <c r="AH24" s="582" t="str">
        <f>'Informations Entreprise'!AM37</f>
        <v>Versements volontaires</v>
      </c>
      <c r="AI24" s="583"/>
      <c r="AJ24" s="583"/>
      <c r="AK24" s="583"/>
      <c r="AL24" s="583"/>
      <c r="AM24" s="583"/>
      <c r="AN24" s="583"/>
      <c r="AO24" s="583"/>
      <c r="AP24" s="583"/>
      <c r="AQ24" s="583"/>
      <c r="AR24" s="583"/>
      <c r="AS24" s="583"/>
      <c r="AT24" s="583"/>
      <c r="AU24" s="583"/>
      <c r="AV24" s="584"/>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75">
        <f>'Informations Entreprise'!$L$15</f>
        <v>0</v>
      </c>
      <c r="N26" s="576"/>
      <c r="O26" s="576"/>
      <c r="P26" s="576"/>
      <c r="Q26" s="576"/>
      <c r="R26" s="576"/>
      <c r="S26" s="576"/>
      <c r="T26" s="576"/>
      <c r="U26" s="576"/>
      <c r="V26" s="576"/>
      <c r="W26" s="576"/>
      <c r="X26" s="576"/>
      <c r="Y26" s="577"/>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75">
        <f>'Informations Entreprise'!$AM$15</f>
        <v>0</v>
      </c>
      <c r="N28" s="576"/>
      <c r="O28" s="576"/>
      <c r="P28" s="576"/>
      <c r="Q28" s="576"/>
      <c r="R28" s="576"/>
      <c r="S28" s="576"/>
      <c r="T28" s="576"/>
      <c r="U28" s="576"/>
      <c r="V28" s="576"/>
      <c r="W28" s="576"/>
      <c r="X28" s="576"/>
      <c r="Y28" s="577"/>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88"/>
      <c r="AY32" s="188"/>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241"/>
      <c r="AY33" s="188"/>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241"/>
      <c r="AY34" s="188"/>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241"/>
      <c r="AY35" s="188"/>
      <c r="BL35" s="608"/>
      <c r="BM35" s="608"/>
      <c r="BN35" s="608"/>
      <c r="BO35" s="608"/>
      <c r="BP35" s="608"/>
      <c r="BQ35" s="608"/>
    </row>
    <row r="36" spans="2:81" ht="12" customHeight="1" x14ac:dyDescent="0.15">
      <c r="B36" s="609" t="str">
        <f>IF('Informations Entreprise'!$M$37="Gamme GER","84289 - GER Monétaire",IF('Informations Entreprise'!$M$37="Gamme TESORUS","82659 - TESORUS Monétaire",""))</f>
        <v>84289 - GER Monétaire</v>
      </c>
      <c r="C36" s="610"/>
      <c r="D36" s="610"/>
      <c r="E36" s="610"/>
      <c r="F36" s="610"/>
      <c r="G36" s="610"/>
      <c r="H36" s="610"/>
      <c r="I36" s="610"/>
      <c r="J36" s="610"/>
      <c r="K36" s="610"/>
      <c r="L36" s="610"/>
      <c r="M36" s="610"/>
      <c r="N36" s="610"/>
      <c r="O36" s="610"/>
      <c r="P36" s="610"/>
      <c r="Q36" s="611"/>
      <c r="R36" s="546"/>
      <c r="S36" s="547"/>
      <c r="T36" s="547"/>
      <c r="U36" s="547"/>
      <c r="V36" s="547"/>
      <c r="W36" s="547"/>
      <c r="X36" s="547"/>
      <c r="Y36" s="547"/>
      <c r="Z36" s="547"/>
      <c r="AA36" s="547"/>
      <c r="AB36" s="586"/>
      <c r="AC36" s="546"/>
      <c r="AD36" s="547"/>
      <c r="AE36" s="547"/>
      <c r="AF36" s="547"/>
      <c r="AG36" s="547"/>
      <c r="AH36" s="547"/>
      <c r="AI36" s="547"/>
      <c r="AJ36" s="547"/>
      <c r="AK36" s="547"/>
      <c r="AL36" s="547"/>
      <c r="AM36" s="242"/>
      <c r="AN36" s="243"/>
      <c r="AO36" s="243"/>
      <c r="AP36" s="243"/>
      <c r="AQ36" s="243"/>
      <c r="AR36" s="243"/>
      <c r="AS36" s="243"/>
      <c r="AT36" s="243"/>
      <c r="AU36" s="112"/>
      <c r="AV36" s="112"/>
      <c r="AW36" s="244"/>
      <c r="AX36" s="241"/>
      <c r="AY36" s="188"/>
    </row>
    <row r="37" spans="2:81" ht="12" customHeight="1" x14ac:dyDescent="0.15">
      <c r="B37" s="612"/>
      <c r="C37" s="613"/>
      <c r="D37" s="613"/>
      <c r="E37" s="613"/>
      <c r="F37" s="613"/>
      <c r="G37" s="613"/>
      <c r="H37" s="613"/>
      <c r="I37" s="613"/>
      <c r="J37" s="613"/>
      <c r="K37" s="613"/>
      <c r="L37" s="613"/>
      <c r="M37" s="613"/>
      <c r="N37" s="613"/>
      <c r="O37" s="613"/>
      <c r="P37" s="613"/>
      <c r="Q37" s="614"/>
      <c r="R37" s="548"/>
      <c r="S37" s="549"/>
      <c r="T37" s="549"/>
      <c r="U37" s="549"/>
      <c r="V37" s="549"/>
      <c r="W37" s="549"/>
      <c r="X37" s="549"/>
      <c r="Y37" s="549"/>
      <c r="Z37" s="549"/>
      <c r="AA37" s="549"/>
      <c r="AB37" s="587"/>
      <c r="AC37" s="548"/>
      <c r="AD37" s="549"/>
      <c r="AE37" s="549"/>
      <c r="AF37" s="549"/>
      <c r="AG37" s="549"/>
      <c r="AH37" s="549"/>
      <c r="AI37" s="549"/>
      <c r="AJ37" s="549"/>
      <c r="AK37" s="549"/>
      <c r="AL37" s="549"/>
      <c r="AM37" s="245"/>
      <c r="AN37" s="246"/>
      <c r="AO37" s="246"/>
      <c r="AP37" s="246"/>
      <c r="AQ37" s="246"/>
      <c r="AR37" s="246"/>
      <c r="AS37" s="246"/>
      <c r="AT37" s="246"/>
      <c r="AU37" s="109"/>
      <c r="AV37" s="109"/>
      <c r="AW37" s="247"/>
      <c r="AX37" s="241"/>
      <c r="AY37" s="188"/>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6"/>
      <c r="AC38" s="546"/>
      <c r="AD38" s="547"/>
      <c r="AE38" s="547"/>
      <c r="AF38" s="547"/>
      <c r="AG38" s="547"/>
      <c r="AH38" s="547"/>
      <c r="AI38" s="547"/>
      <c r="AJ38" s="547"/>
      <c r="AK38" s="547"/>
      <c r="AL38" s="547"/>
      <c r="AM38" s="248"/>
      <c r="AN38" s="615" t="s">
        <v>161</v>
      </c>
      <c r="AO38" s="616"/>
      <c r="AP38" s="616"/>
      <c r="AQ38" s="616"/>
      <c r="AR38" s="616"/>
      <c r="AS38" s="616"/>
      <c r="AT38" s="616"/>
      <c r="AU38" s="616"/>
      <c r="AV38" s="617"/>
      <c r="AW38" s="247"/>
      <c r="AX38" s="188"/>
      <c r="AY38" s="188"/>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7"/>
      <c r="AC39" s="548"/>
      <c r="AD39" s="549"/>
      <c r="AE39" s="549"/>
      <c r="AF39" s="549"/>
      <c r="AG39" s="549"/>
      <c r="AH39" s="549"/>
      <c r="AI39" s="549"/>
      <c r="AJ39" s="549"/>
      <c r="AK39" s="549"/>
      <c r="AL39" s="549"/>
      <c r="AM39" s="248"/>
      <c r="AN39" s="618"/>
      <c r="AO39" s="619"/>
      <c r="AP39" s="619"/>
      <c r="AQ39" s="619"/>
      <c r="AR39" s="619"/>
      <c r="AS39" s="619"/>
      <c r="AT39" s="619"/>
      <c r="AU39" s="619"/>
      <c r="AV39" s="620"/>
      <c r="AW39" s="247"/>
      <c r="AX39" s="188"/>
      <c r="AY39" s="188"/>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6"/>
      <c r="AC40" s="546"/>
      <c r="AD40" s="547"/>
      <c r="AE40" s="547"/>
      <c r="AF40" s="547"/>
      <c r="AG40" s="547"/>
      <c r="AH40" s="547"/>
      <c r="AI40" s="547"/>
      <c r="AJ40" s="547"/>
      <c r="AK40" s="547"/>
      <c r="AL40" s="547"/>
      <c r="AM40" s="113"/>
      <c r="AN40" s="621"/>
      <c r="AO40" s="622"/>
      <c r="AP40" s="622"/>
      <c r="AQ40" s="622"/>
      <c r="AR40" s="622"/>
      <c r="AS40" s="622"/>
      <c r="AT40" s="622"/>
      <c r="AU40" s="622"/>
      <c r="AV40" s="623"/>
      <c r="AW40" s="247"/>
      <c r="AX40" s="188"/>
      <c r="AY40" s="188"/>
      <c r="BL40" s="249"/>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7"/>
      <c r="AC41" s="548"/>
      <c r="AD41" s="549"/>
      <c r="AE41" s="549"/>
      <c r="AF41" s="549"/>
      <c r="AG41" s="549"/>
      <c r="AH41" s="549"/>
      <c r="AI41" s="549"/>
      <c r="AJ41" s="549"/>
      <c r="AK41" s="549"/>
      <c r="AL41" s="549"/>
      <c r="AM41" s="248"/>
      <c r="AN41" s="250"/>
      <c r="AO41" s="250"/>
      <c r="AP41" s="250"/>
      <c r="AQ41" s="250"/>
      <c r="AR41" s="250"/>
      <c r="AS41" s="250"/>
      <c r="AT41" s="250"/>
      <c r="AU41" s="109"/>
      <c r="AV41" s="109"/>
      <c r="AW41" s="247"/>
      <c r="AX41" s="188"/>
      <c r="AY41" s="188"/>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6"/>
      <c r="AC42" s="546"/>
      <c r="AD42" s="547"/>
      <c r="AE42" s="547"/>
      <c r="AF42" s="547"/>
      <c r="AG42" s="547"/>
      <c r="AH42" s="547"/>
      <c r="AI42" s="547"/>
      <c r="AJ42" s="547"/>
      <c r="AK42" s="547"/>
      <c r="AL42" s="547"/>
      <c r="AM42" s="114"/>
      <c r="AN42" s="180" t="s">
        <v>85</v>
      </c>
      <c r="AO42" s="250"/>
      <c r="AP42" s="250"/>
      <c r="AQ42" s="250"/>
      <c r="AR42" s="250"/>
      <c r="AS42" s="250"/>
      <c r="AT42" s="250"/>
      <c r="AU42" s="250"/>
      <c r="AV42" s="250"/>
      <c r="AW42" s="247"/>
      <c r="AX42" s="188"/>
      <c r="AY42" s="188"/>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7"/>
      <c r="AC43" s="548"/>
      <c r="AD43" s="549"/>
      <c r="AE43" s="549"/>
      <c r="AF43" s="549"/>
      <c r="AG43" s="549"/>
      <c r="AH43" s="549"/>
      <c r="AI43" s="549"/>
      <c r="AJ43" s="549"/>
      <c r="AK43" s="549"/>
      <c r="AL43" s="549"/>
      <c r="AM43" s="248"/>
      <c r="AN43" s="250"/>
      <c r="AO43" s="250"/>
      <c r="AP43" s="250"/>
      <c r="AQ43" s="250"/>
      <c r="AR43" s="250"/>
      <c r="AS43" s="250"/>
      <c r="AT43" s="250"/>
      <c r="AU43" s="250"/>
      <c r="AV43" s="250"/>
      <c r="AW43" s="251"/>
      <c r="AX43" s="188"/>
      <c r="AY43" s="188"/>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6"/>
      <c r="AC44" s="546"/>
      <c r="AD44" s="547"/>
      <c r="AE44" s="547"/>
      <c r="AF44" s="547"/>
      <c r="AG44" s="547"/>
      <c r="AH44" s="547"/>
      <c r="AI44" s="547"/>
      <c r="AJ44" s="547"/>
      <c r="AK44" s="547"/>
      <c r="AL44" s="547"/>
      <c r="AM44" s="248"/>
      <c r="AN44" s="624"/>
      <c r="AO44" s="625"/>
      <c r="AP44" s="625"/>
      <c r="AQ44" s="625"/>
      <c r="AR44" s="625"/>
      <c r="AS44" s="625"/>
      <c r="AT44" s="625"/>
      <c r="AU44" s="625"/>
      <c r="AV44" s="626"/>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7"/>
      <c r="AC45" s="548"/>
      <c r="AD45" s="549"/>
      <c r="AE45" s="549"/>
      <c r="AF45" s="549"/>
      <c r="AG45" s="549"/>
      <c r="AH45" s="549"/>
      <c r="AI45" s="549"/>
      <c r="AJ45" s="549"/>
      <c r="AK45" s="549"/>
      <c r="AL45" s="549"/>
      <c r="AM45" s="254"/>
      <c r="AN45" s="627"/>
      <c r="AO45" s="628"/>
      <c r="AP45" s="628"/>
      <c r="AQ45" s="628"/>
      <c r="AR45" s="628"/>
      <c r="AS45" s="628"/>
      <c r="AT45" s="628"/>
      <c r="AU45" s="628"/>
      <c r="AV45" s="629"/>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6"/>
      <c r="AC46" s="546"/>
      <c r="AD46" s="547"/>
      <c r="AE46" s="547"/>
      <c r="AF46" s="547"/>
      <c r="AG46" s="547"/>
      <c r="AH46" s="547"/>
      <c r="AI46" s="547"/>
      <c r="AJ46" s="547"/>
      <c r="AK46" s="547"/>
      <c r="AL46" s="54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7"/>
      <c r="AC47" s="548"/>
      <c r="AD47" s="549"/>
      <c r="AE47" s="549"/>
      <c r="AF47" s="549"/>
      <c r="AG47" s="549"/>
      <c r="AH47" s="549"/>
      <c r="AI47" s="549"/>
      <c r="AJ47" s="549"/>
      <c r="AK47" s="549"/>
      <c r="AL47" s="54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6"/>
      <c r="AC48" s="546"/>
      <c r="AD48" s="547"/>
      <c r="AE48" s="547"/>
      <c r="AF48" s="547"/>
      <c r="AG48" s="547"/>
      <c r="AH48" s="547"/>
      <c r="AI48" s="547"/>
      <c r="AJ48" s="547"/>
      <c r="AK48" s="547"/>
      <c r="AL48" s="547"/>
      <c r="AM48" s="248"/>
      <c r="AN48" s="585"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5"/>
      <c r="AP48" s="585"/>
      <c r="AQ48" s="585"/>
      <c r="AR48" s="585"/>
      <c r="AS48" s="585"/>
      <c r="AT48" s="585"/>
      <c r="AU48" s="585"/>
      <c r="AV48" s="585"/>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7"/>
      <c r="AC49" s="548"/>
      <c r="AD49" s="549"/>
      <c r="AE49" s="549"/>
      <c r="AF49" s="549"/>
      <c r="AG49" s="549"/>
      <c r="AH49" s="549"/>
      <c r="AI49" s="549"/>
      <c r="AJ49" s="549"/>
      <c r="AK49" s="549"/>
      <c r="AL49" s="549"/>
      <c r="AM49" s="248"/>
      <c r="AN49" s="585"/>
      <c r="AO49" s="585"/>
      <c r="AP49" s="585"/>
      <c r="AQ49" s="585"/>
      <c r="AR49" s="585"/>
      <c r="AS49" s="585"/>
      <c r="AT49" s="585"/>
      <c r="AU49" s="585"/>
      <c r="AV49" s="585"/>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6"/>
      <c r="AC50" s="546"/>
      <c r="AD50" s="547"/>
      <c r="AE50" s="547"/>
      <c r="AF50" s="547"/>
      <c r="AG50" s="547"/>
      <c r="AH50" s="547"/>
      <c r="AI50" s="547"/>
      <c r="AJ50" s="547"/>
      <c r="AK50" s="547"/>
      <c r="AL50" s="547"/>
      <c r="AM50" s="248"/>
      <c r="AN50" s="585"/>
      <c r="AO50" s="585"/>
      <c r="AP50" s="585"/>
      <c r="AQ50" s="585"/>
      <c r="AR50" s="585"/>
      <c r="AS50" s="585"/>
      <c r="AT50" s="585"/>
      <c r="AU50" s="585"/>
      <c r="AV50" s="585"/>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7"/>
      <c r="AC51" s="548"/>
      <c r="AD51" s="549"/>
      <c r="AE51" s="549"/>
      <c r="AF51" s="549"/>
      <c r="AG51" s="549"/>
      <c r="AH51" s="549"/>
      <c r="AI51" s="549"/>
      <c r="AJ51" s="549"/>
      <c r="AK51" s="549"/>
      <c r="AL51" s="549"/>
      <c r="AM51" s="248"/>
      <c r="AN51" s="585"/>
      <c r="AO51" s="585"/>
      <c r="AP51" s="585"/>
      <c r="AQ51" s="585"/>
      <c r="AR51" s="585"/>
      <c r="AS51" s="585"/>
      <c r="AT51" s="585"/>
      <c r="AU51" s="585"/>
      <c r="AV51" s="585"/>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6"/>
      <c r="AC52" s="546"/>
      <c r="AD52" s="547"/>
      <c r="AE52" s="547"/>
      <c r="AF52" s="547"/>
      <c r="AG52" s="547"/>
      <c r="AH52" s="547"/>
      <c r="AI52" s="547"/>
      <c r="AJ52" s="547"/>
      <c r="AK52" s="547"/>
      <c r="AL52" s="547"/>
      <c r="AM52" s="248"/>
      <c r="AN52" s="585"/>
      <c r="AO52" s="585"/>
      <c r="AP52" s="585"/>
      <c r="AQ52" s="585"/>
      <c r="AR52" s="585"/>
      <c r="AS52" s="585"/>
      <c r="AT52" s="585"/>
      <c r="AU52" s="585"/>
      <c r="AV52" s="585"/>
      <c r="AW52" s="115"/>
      <c r="AX52" s="255"/>
      <c r="AZ52" s="259"/>
      <c r="BA52" s="259"/>
      <c r="BB52" s="259"/>
      <c r="BC52" s="259"/>
      <c r="BD52" s="259"/>
      <c r="BE52" s="259"/>
      <c r="BF52" s="259"/>
      <c r="BG52" s="259"/>
      <c r="BH52" s="259"/>
      <c r="BI52" s="259"/>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7"/>
      <c r="AC53" s="548"/>
      <c r="AD53" s="549"/>
      <c r="AE53" s="549"/>
      <c r="AF53" s="549"/>
      <c r="AG53" s="549"/>
      <c r="AH53" s="549"/>
      <c r="AI53" s="549"/>
      <c r="AJ53" s="549"/>
      <c r="AK53" s="549"/>
      <c r="AL53" s="549"/>
      <c r="AM53" s="248"/>
      <c r="AN53" s="585"/>
      <c r="AO53" s="585"/>
      <c r="AP53" s="585"/>
      <c r="AQ53" s="585"/>
      <c r="AR53" s="585"/>
      <c r="AS53" s="585"/>
      <c r="AT53" s="585"/>
      <c r="AU53" s="585"/>
      <c r="AV53" s="585"/>
      <c r="AW53" s="115"/>
      <c r="AX53" s="255"/>
      <c r="AZ53" s="259"/>
      <c r="BA53" s="259"/>
      <c r="BB53" s="259"/>
      <c r="BC53" s="259"/>
      <c r="BD53" s="259"/>
      <c r="BE53" s="259"/>
      <c r="BF53" s="259"/>
      <c r="BG53" s="259"/>
      <c r="BH53" s="259"/>
      <c r="BI53" s="259"/>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6"/>
      <c r="AC54" s="546"/>
      <c r="AD54" s="547"/>
      <c r="AE54" s="547"/>
      <c r="AF54" s="547"/>
      <c r="AG54" s="547"/>
      <c r="AH54" s="547"/>
      <c r="AI54" s="547"/>
      <c r="AJ54" s="547"/>
      <c r="AK54" s="547"/>
      <c r="AL54" s="547"/>
      <c r="AM54" s="248"/>
      <c r="AN54" s="585"/>
      <c r="AO54" s="585"/>
      <c r="AP54" s="585"/>
      <c r="AQ54" s="585"/>
      <c r="AR54" s="585"/>
      <c r="AS54" s="585"/>
      <c r="AT54" s="585"/>
      <c r="AU54" s="585"/>
      <c r="AV54" s="585"/>
      <c r="AW54" s="115"/>
      <c r="AX54" s="255"/>
      <c r="AZ54" s="261"/>
      <c r="BA54" s="261"/>
      <c r="BB54" s="261"/>
      <c r="BC54" s="261"/>
      <c r="BD54" s="261"/>
      <c r="BE54" s="261"/>
      <c r="BF54" s="261"/>
      <c r="BG54" s="261"/>
      <c r="BH54" s="261"/>
      <c r="BI54" s="261"/>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7"/>
      <c r="AC55" s="548"/>
      <c r="AD55" s="549"/>
      <c r="AE55" s="549"/>
      <c r="AF55" s="549"/>
      <c r="AG55" s="549"/>
      <c r="AH55" s="549"/>
      <c r="AI55" s="549"/>
      <c r="AJ55" s="549"/>
      <c r="AK55" s="549"/>
      <c r="AL55" s="549"/>
      <c r="AM55" s="248"/>
      <c r="AN55" s="262"/>
      <c r="AO55" s="262"/>
      <c r="AP55" s="262"/>
      <c r="AQ55" s="262"/>
      <c r="AR55" s="262"/>
      <c r="AS55" s="262"/>
      <c r="AT55" s="262"/>
      <c r="AU55" s="262"/>
      <c r="AV55" s="262"/>
      <c r="AW55" s="115"/>
      <c r="AX55" s="255"/>
      <c r="AZ55" s="263">
        <f>SUM(R36:AB65)</f>
        <v>0</v>
      </c>
      <c r="BA55" s="261"/>
      <c r="BB55" s="261"/>
      <c r="BC55" s="261"/>
      <c r="BD55" s="261"/>
      <c r="BE55" s="261"/>
      <c r="BF55" s="261"/>
      <c r="BG55" s="261"/>
      <c r="BH55" s="261"/>
      <c r="BI55" s="261"/>
    </row>
    <row r="56" spans="2:81" ht="12" customHeight="1" x14ac:dyDescent="0.2">
      <c r="B56" s="633"/>
      <c r="C56" s="634"/>
      <c r="D56" s="634"/>
      <c r="E56" s="634"/>
      <c r="F56" s="634"/>
      <c r="G56" s="634"/>
      <c r="H56" s="634"/>
      <c r="I56" s="634"/>
      <c r="J56" s="634"/>
      <c r="K56" s="634"/>
      <c r="L56" s="634"/>
      <c r="M56" s="634"/>
      <c r="N56" s="634"/>
      <c r="O56" s="634"/>
      <c r="P56" s="634"/>
      <c r="Q56" s="634"/>
      <c r="R56" s="546"/>
      <c r="S56" s="547"/>
      <c r="T56" s="547"/>
      <c r="U56" s="547"/>
      <c r="V56" s="547"/>
      <c r="W56" s="547"/>
      <c r="X56" s="547"/>
      <c r="Y56" s="547"/>
      <c r="Z56" s="547"/>
      <c r="AA56" s="547"/>
      <c r="AB56" s="586"/>
      <c r="AC56" s="546"/>
      <c r="AD56" s="547"/>
      <c r="AE56" s="547"/>
      <c r="AF56" s="547"/>
      <c r="AG56" s="547"/>
      <c r="AH56" s="547"/>
      <c r="AI56" s="547"/>
      <c r="AJ56" s="547"/>
      <c r="AK56" s="547"/>
      <c r="AL56" s="547"/>
      <c r="AM56" s="248"/>
      <c r="AN56" s="585"/>
      <c r="AO56" s="585"/>
      <c r="AP56" s="585"/>
      <c r="AQ56" s="585"/>
      <c r="AR56" s="585"/>
      <c r="AS56" s="585"/>
      <c r="AT56" s="585"/>
      <c r="AU56" s="585"/>
      <c r="AV56" s="585"/>
      <c r="AW56" s="115"/>
      <c r="AX56" s="255"/>
      <c r="AY56" s="257"/>
      <c r="AZ56" s="264"/>
      <c r="BA56" s="264"/>
      <c r="BB56" s="264"/>
      <c r="BC56" s="264"/>
      <c r="BD56" s="265"/>
      <c r="BE56" s="265"/>
      <c r="BF56" s="265"/>
      <c r="BG56" s="265"/>
      <c r="BH56" s="265"/>
      <c r="BI56" s="265"/>
      <c r="BJ56" s="255"/>
    </row>
    <row r="57" spans="2:81" ht="12" customHeight="1" x14ac:dyDescent="0.25">
      <c r="B57" s="635"/>
      <c r="C57" s="636"/>
      <c r="D57" s="636"/>
      <c r="E57" s="636"/>
      <c r="F57" s="636"/>
      <c r="G57" s="636"/>
      <c r="H57" s="636"/>
      <c r="I57" s="636"/>
      <c r="J57" s="636"/>
      <c r="K57" s="636"/>
      <c r="L57" s="636"/>
      <c r="M57" s="636"/>
      <c r="N57" s="636"/>
      <c r="O57" s="636"/>
      <c r="P57" s="636"/>
      <c r="Q57" s="636"/>
      <c r="R57" s="548"/>
      <c r="S57" s="549"/>
      <c r="T57" s="549"/>
      <c r="U57" s="549"/>
      <c r="V57" s="549"/>
      <c r="W57" s="549"/>
      <c r="X57" s="549"/>
      <c r="Y57" s="549"/>
      <c r="Z57" s="549"/>
      <c r="AA57" s="549"/>
      <c r="AB57" s="587"/>
      <c r="AC57" s="548"/>
      <c r="AD57" s="549"/>
      <c r="AE57" s="549"/>
      <c r="AF57" s="549"/>
      <c r="AG57" s="549"/>
      <c r="AH57" s="549"/>
      <c r="AI57" s="549"/>
      <c r="AJ57" s="549"/>
      <c r="AK57" s="549"/>
      <c r="AL57" s="549"/>
      <c r="AM57" s="248"/>
      <c r="AN57" s="585"/>
      <c r="AO57" s="585"/>
      <c r="AP57" s="585"/>
      <c r="AQ57" s="585"/>
      <c r="AR57" s="585"/>
      <c r="AS57" s="585"/>
      <c r="AT57" s="585"/>
      <c r="AU57" s="585"/>
      <c r="AV57" s="585"/>
      <c r="AW57" s="115"/>
      <c r="AX57" s="255"/>
      <c r="AY57" s="255"/>
      <c r="AZ57" s="630"/>
      <c r="BA57" s="630"/>
      <c r="BB57" s="630"/>
      <c r="BC57" s="630"/>
      <c r="BD57" s="630"/>
      <c r="BE57" s="630"/>
      <c r="BF57" s="630"/>
      <c r="BG57" s="630"/>
      <c r="BH57" s="630"/>
      <c r="BI57" s="630"/>
    </row>
    <row r="58" spans="2:81" ht="12" customHeight="1" x14ac:dyDescent="0.25">
      <c r="B58" s="633"/>
      <c r="C58" s="634"/>
      <c r="D58" s="634"/>
      <c r="E58" s="634"/>
      <c r="F58" s="634"/>
      <c r="G58" s="634"/>
      <c r="H58" s="634"/>
      <c r="I58" s="634"/>
      <c r="J58" s="634"/>
      <c r="K58" s="634"/>
      <c r="L58" s="634"/>
      <c r="M58" s="634"/>
      <c r="N58" s="634"/>
      <c r="O58" s="634"/>
      <c r="P58" s="634"/>
      <c r="Q58" s="634"/>
      <c r="R58" s="546"/>
      <c r="S58" s="547"/>
      <c r="T58" s="547"/>
      <c r="U58" s="547"/>
      <c r="V58" s="547"/>
      <c r="W58" s="547"/>
      <c r="X58" s="547"/>
      <c r="Y58" s="547"/>
      <c r="Z58" s="547"/>
      <c r="AA58" s="547"/>
      <c r="AB58" s="586"/>
      <c r="AC58" s="546"/>
      <c r="AD58" s="547"/>
      <c r="AE58" s="547"/>
      <c r="AF58" s="547"/>
      <c r="AG58" s="547"/>
      <c r="AH58" s="547"/>
      <c r="AI58" s="547"/>
      <c r="AJ58" s="547"/>
      <c r="AK58" s="547"/>
      <c r="AL58" s="547"/>
      <c r="AM58" s="248"/>
      <c r="AN58" s="585"/>
      <c r="AO58" s="585"/>
      <c r="AP58" s="585"/>
      <c r="AQ58" s="585"/>
      <c r="AR58" s="585"/>
      <c r="AS58" s="585"/>
      <c r="AT58" s="585"/>
      <c r="AU58" s="585"/>
      <c r="AV58" s="585"/>
      <c r="AW58" s="147"/>
      <c r="AY58" s="255"/>
      <c r="AZ58" s="263">
        <f>SUM(AC36:AL65)+AN44</f>
        <v>0</v>
      </c>
      <c r="BA58" s="261"/>
      <c r="BB58" s="261"/>
      <c r="BC58" s="261"/>
      <c r="BD58" s="261"/>
      <c r="BE58" s="261"/>
      <c r="BF58" s="261"/>
      <c r="BG58" s="261"/>
      <c r="BH58" s="261"/>
      <c r="BI58" s="261"/>
    </row>
    <row r="59" spans="2:81" ht="12" customHeight="1" x14ac:dyDescent="0.2">
      <c r="B59" s="635"/>
      <c r="C59" s="636"/>
      <c r="D59" s="636"/>
      <c r="E59" s="636"/>
      <c r="F59" s="636"/>
      <c r="G59" s="636"/>
      <c r="H59" s="636"/>
      <c r="I59" s="636"/>
      <c r="J59" s="636"/>
      <c r="K59" s="636"/>
      <c r="L59" s="636"/>
      <c r="M59" s="636"/>
      <c r="N59" s="636"/>
      <c r="O59" s="636"/>
      <c r="P59" s="636"/>
      <c r="Q59" s="636"/>
      <c r="R59" s="548"/>
      <c r="S59" s="549"/>
      <c r="T59" s="549"/>
      <c r="U59" s="549"/>
      <c r="V59" s="549"/>
      <c r="W59" s="549"/>
      <c r="X59" s="549"/>
      <c r="Y59" s="549"/>
      <c r="Z59" s="549"/>
      <c r="AA59" s="549"/>
      <c r="AB59" s="587"/>
      <c r="AC59" s="548"/>
      <c r="AD59" s="549"/>
      <c r="AE59" s="549"/>
      <c r="AF59" s="549"/>
      <c r="AG59" s="549"/>
      <c r="AH59" s="549"/>
      <c r="AI59" s="549"/>
      <c r="AJ59" s="549"/>
      <c r="AK59" s="549"/>
      <c r="AL59" s="549"/>
      <c r="AM59" s="248"/>
      <c r="AN59" s="266"/>
      <c r="AO59" s="266"/>
      <c r="AP59" s="266"/>
      <c r="AQ59" s="266"/>
      <c r="AR59" s="266"/>
      <c r="AS59" s="266"/>
      <c r="AT59" s="266"/>
      <c r="AU59" s="266"/>
      <c r="AV59" s="266"/>
      <c r="AW59" s="147"/>
      <c r="AX59" s="267"/>
      <c r="AY59" s="255"/>
      <c r="AZ59" s="630" cm="1">
        <f t="array" ref="AZ59">SUM(AC36:AL65+AN44)</f>
        <v>0</v>
      </c>
      <c r="BA59" s="631"/>
      <c r="BB59" s="631"/>
      <c r="BC59" s="631"/>
      <c r="BD59" s="631"/>
      <c r="BE59" s="631"/>
      <c r="BF59" s="631"/>
      <c r="BG59" s="631"/>
      <c r="BH59" s="261"/>
      <c r="BI59" s="261"/>
    </row>
    <row r="60" spans="2:81" ht="12" customHeight="1" x14ac:dyDescent="0.2">
      <c r="B60" s="633"/>
      <c r="C60" s="634"/>
      <c r="D60" s="634"/>
      <c r="E60" s="634"/>
      <c r="F60" s="634"/>
      <c r="G60" s="634"/>
      <c r="H60" s="634"/>
      <c r="I60" s="634"/>
      <c r="J60" s="634"/>
      <c r="K60" s="634"/>
      <c r="L60" s="634"/>
      <c r="M60" s="634"/>
      <c r="N60" s="634"/>
      <c r="O60" s="634"/>
      <c r="P60" s="634"/>
      <c r="Q60" s="634"/>
      <c r="R60" s="546"/>
      <c r="S60" s="547"/>
      <c r="T60" s="547"/>
      <c r="U60" s="547"/>
      <c r="V60" s="547"/>
      <c r="W60" s="547"/>
      <c r="X60" s="547"/>
      <c r="Y60" s="547"/>
      <c r="Z60" s="547"/>
      <c r="AA60" s="547"/>
      <c r="AB60" s="586"/>
      <c r="AC60" s="546"/>
      <c r="AD60" s="547"/>
      <c r="AE60" s="547"/>
      <c r="AF60" s="547"/>
      <c r="AG60" s="547"/>
      <c r="AH60" s="547"/>
      <c r="AI60" s="547"/>
      <c r="AJ60" s="547"/>
      <c r="AK60" s="547"/>
      <c r="AL60" s="54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635"/>
      <c r="C61" s="636"/>
      <c r="D61" s="636"/>
      <c r="E61" s="636"/>
      <c r="F61" s="636"/>
      <c r="G61" s="636"/>
      <c r="H61" s="636"/>
      <c r="I61" s="636"/>
      <c r="J61" s="636"/>
      <c r="K61" s="636"/>
      <c r="L61" s="636"/>
      <c r="M61" s="636"/>
      <c r="N61" s="636"/>
      <c r="O61" s="636"/>
      <c r="P61" s="636"/>
      <c r="Q61" s="636"/>
      <c r="R61" s="548"/>
      <c r="S61" s="549"/>
      <c r="T61" s="549"/>
      <c r="U61" s="549"/>
      <c r="V61" s="549"/>
      <c r="W61" s="549"/>
      <c r="X61" s="549"/>
      <c r="Y61" s="549"/>
      <c r="Z61" s="549"/>
      <c r="AA61" s="549"/>
      <c r="AB61" s="587"/>
      <c r="AC61" s="548"/>
      <c r="AD61" s="549"/>
      <c r="AE61" s="549"/>
      <c r="AF61" s="549"/>
      <c r="AG61" s="549"/>
      <c r="AH61" s="549"/>
      <c r="AI61" s="549"/>
      <c r="AJ61" s="549"/>
      <c r="AK61" s="549"/>
      <c r="AL61" s="54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633"/>
      <c r="C62" s="634"/>
      <c r="D62" s="634"/>
      <c r="E62" s="634"/>
      <c r="F62" s="634"/>
      <c r="G62" s="634"/>
      <c r="H62" s="634"/>
      <c r="I62" s="634"/>
      <c r="J62" s="634"/>
      <c r="K62" s="634"/>
      <c r="L62" s="634"/>
      <c r="M62" s="634"/>
      <c r="N62" s="634"/>
      <c r="O62" s="634"/>
      <c r="P62" s="634"/>
      <c r="Q62" s="634"/>
      <c r="R62" s="546"/>
      <c r="S62" s="547"/>
      <c r="T62" s="547"/>
      <c r="U62" s="547"/>
      <c r="V62" s="547"/>
      <c r="W62" s="547"/>
      <c r="X62" s="547"/>
      <c r="Y62" s="547"/>
      <c r="Z62" s="547"/>
      <c r="AA62" s="547"/>
      <c r="AB62" s="586"/>
      <c r="AC62" s="546"/>
      <c r="AD62" s="547"/>
      <c r="AE62" s="547"/>
      <c r="AF62" s="547"/>
      <c r="AG62" s="547"/>
      <c r="AH62" s="547"/>
      <c r="AI62" s="547"/>
      <c r="AJ62" s="547"/>
      <c r="AK62" s="547"/>
      <c r="AL62" s="547"/>
      <c r="AM62" s="248"/>
      <c r="AN62" s="262"/>
      <c r="AO62" s="262"/>
      <c r="AP62" s="262"/>
      <c r="AQ62" s="262"/>
      <c r="AR62" s="262"/>
      <c r="AS62" s="262"/>
      <c r="AT62" s="262"/>
      <c r="AU62" s="262"/>
      <c r="AV62" s="262"/>
      <c r="AW62" s="147"/>
      <c r="AX62" s="267"/>
      <c r="AY62" s="255"/>
      <c r="AZ62" s="255"/>
    </row>
    <row r="63" spans="2:81" ht="12" customHeight="1" x14ac:dyDescent="0.2">
      <c r="B63" s="635"/>
      <c r="C63" s="636"/>
      <c r="D63" s="636"/>
      <c r="E63" s="636"/>
      <c r="F63" s="636"/>
      <c r="G63" s="636"/>
      <c r="H63" s="636"/>
      <c r="I63" s="636"/>
      <c r="J63" s="636"/>
      <c r="K63" s="636"/>
      <c r="L63" s="636"/>
      <c r="M63" s="636"/>
      <c r="N63" s="636"/>
      <c r="O63" s="636"/>
      <c r="P63" s="636"/>
      <c r="Q63" s="636"/>
      <c r="R63" s="548"/>
      <c r="S63" s="549"/>
      <c r="T63" s="549"/>
      <c r="U63" s="549"/>
      <c r="V63" s="549"/>
      <c r="W63" s="549"/>
      <c r="X63" s="549"/>
      <c r="Y63" s="549"/>
      <c r="Z63" s="549"/>
      <c r="AA63" s="549"/>
      <c r="AB63" s="587"/>
      <c r="AC63" s="548"/>
      <c r="AD63" s="549"/>
      <c r="AE63" s="549"/>
      <c r="AF63" s="549"/>
      <c r="AG63" s="549"/>
      <c r="AH63" s="549"/>
      <c r="AI63" s="549"/>
      <c r="AJ63" s="549"/>
      <c r="AK63" s="549"/>
      <c r="AL63" s="549"/>
      <c r="AM63" s="248"/>
      <c r="AN63" s="262"/>
      <c r="AO63" s="262"/>
      <c r="AP63" s="262"/>
      <c r="AQ63" s="262"/>
      <c r="AR63" s="262"/>
      <c r="AS63" s="262"/>
      <c r="AT63" s="262"/>
      <c r="AU63" s="262"/>
      <c r="AV63" s="262"/>
      <c r="AW63" s="147"/>
      <c r="AX63" s="267"/>
      <c r="AY63" s="255"/>
      <c r="AZ63" s="255"/>
    </row>
    <row r="64" spans="2:81" ht="12" customHeight="1" x14ac:dyDescent="0.2">
      <c r="B64" s="540"/>
      <c r="C64" s="637"/>
      <c r="D64" s="637"/>
      <c r="E64" s="637"/>
      <c r="F64" s="637"/>
      <c r="G64" s="637"/>
      <c r="H64" s="637"/>
      <c r="I64" s="637"/>
      <c r="J64" s="637"/>
      <c r="K64" s="637"/>
      <c r="L64" s="637"/>
      <c r="M64" s="637"/>
      <c r="N64" s="637"/>
      <c r="O64" s="637"/>
      <c r="P64" s="637"/>
      <c r="Q64" s="637"/>
      <c r="R64" s="546"/>
      <c r="S64" s="547"/>
      <c r="T64" s="547"/>
      <c r="U64" s="547"/>
      <c r="V64" s="547"/>
      <c r="W64" s="547"/>
      <c r="X64" s="547"/>
      <c r="Y64" s="547"/>
      <c r="Z64" s="547"/>
      <c r="AA64" s="547"/>
      <c r="AB64" s="586"/>
      <c r="AC64" s="546"/>
      <c r="AD64" s="547"/>
      <c r="AE64" s="547"/>
      <c r="AF64" s="547"/>
      <c r="AG64" s="547"/>
      <c r="AH64" s="547"/>
      <c r="AI64" s="547"/>
      <c r="AJ64" s="547"/>
      <c r="AK64" s="547"/>
      <c r="AL64" s="547"/>
      <c r="AM64" s="248"/>
      <c r="AN64" s="262"/>
      <c r="AO64" s="262"/>
      <c r="AP64" s="262"/>
      <c r="AQ64" s="262"/>
      <c r="AR64" s="262"/>
      <c r="AS64" s="262"/>
      <c r="AT64" s="262"/>
      <c r="AU64" s="262"/>
      <c r="AV64" s="262"/>
      <c r="AW64" s="147"/>
      <c r="AX64" s="267"/>
      <c r="AY64" s="255"/>
      <c r="AZ64" s="255"/>
    </row>
    <row r="65" spans="2:85" ht="12" customHeight="1" x14ac:dyDescent="0.2">
      <c r="B65" s="638"/>
      <c r="C65" s="639"/>
      <c r="D65" s="639"/>
      <c r="E65" s="639"/>
      <c r="F65" s="639"/>
      <c r="G65" s="639"/>
      <c r="H65" s="639"/>
      <c r="I65" s="639"/>
      <c r="J65" s="639"/>
      <c r="K65" s="639"/>
      <c r="L65" s="639"/>
      <c r="M65" s="639"/>
      <c r="N65" s="639"/>
      <c r="O65" s="639"/>
      <c r="P65" s="639"/>
      <c r="Q65" s="639"/>
      <c r="R65" s="548"/>
      <c r="S65" s="549"/>
      <c r="T65" s="549"/>
      <c r="U65" s="549"/>
      <c r="V65" s="549"/>
      <c r="W65" s="549"/>
      <c r="X65" s="549"/>
      <c r="Y65" s="549"/>
      <c r="Z65" s="549"/>
      <c r="AA65" s="549"/>
      <c r="AB65" s="587"/>
      <c r="AC65" s="548"/>
      <c r="AD65" s="549"/>
      <c r="AE65" s="549"/>
      <c r="AF65" s="549"/>
      <c r="AG65" s="549"/>
      <c r="AH65" s="549"/>
      <c r="AI65" s="549"/>
      <c r="AJ65" s="549"/>
      <c r="AK65" s="549"/>
      <c r="AL65" s="54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56" t="s">
        <v>76</v>
      </c>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59" t="s">
        <v>77</v>
      </c>
      <c r="M70" s="559"/>
      <c r="N70" s="559"/>
      <c r="O70" s="559"/>
      <c r="P70" s="559"/>
      <c r="Q70" s="275"/>
      <c r="R70" s="275"/>
      <c r="S70" s="275"/>
      <c r="T70" s="275"/>
      <c r="U70" s="275"/>
      <c r="V70" s="275"/>
      <c r="W70" s="275"/>
      <c r="X70" s="558" t="s">
        <v>78</v>
      </c>
      <c r="Y70" s="558"/>
      <c r="Z70" s="558"/>
      <c r="AA70" s="558"/>
      <c r="AB70" s="558"/>
      <c r="AC70" s="558"/>
      <c r="AD70" s="276"/>
      <c r="AE70" s="276"/>
      <c r="AF70" s="276"/>
      <c r="AG70" s="276"/>
      <c r="AH70" s="276"/>
      <c r="AI70" s="559" t="s">
        <v>177</v>
      </c>
      <c r="AJ70" s="559"/>
      <c r="AK70" s="559"/>
      <c r="AL70" s="559"/>
      <c r="AM70" s="559"/>
      <c r="AN70" s="559"/>
      <c r="AO70" s="559"/>
      <c r="AP70" s="559"/>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550">
        <f>SUM(R36:AB65)</f>
        <v>0</v>
      </c>
      <c r="M72" s="551"/>
      <c r="N72" s="551"/>
      <c r="O72" s="551"/>
      <c r="P72" s="551"/>
      <c r="Q72" s="552"/>
      <c r="R72" s="281"/>
      <c r="S72" s="281"/>
      <c r="T72" s="282"/>
      <c r="U72" s="553" t="s">
        <v>79</v>
      </c>
      <c r="V72" s="553"/>
      <c r="W72" s="281"/>
      <c r="X72" s="560">
        <f>SUM(AC36:AL65)+AN44</f>
        <v>0</v>
      </c>
      <c r="Y72" s="561"/>
      <c r="Z72" s="561"/>
      <c r="AA72" s="561"/>
      <c r="AB72" s="561"/>
      <c r="AC72" s="562"/>
      <c r="AD72" s="279"/>
      <c r="AE72" s="279"/>
      <c r="AF72" s="283" t="s">
        <v>80</v>
      </c>
      <c r="AG72" s="279"/>
      <c r="AH72" s="283"/>
      <c r="AI72" s="279"/>
      <c r="AJ72" s="279"/>
      <c r="AK72" s="557">
        <f>L72+X72</f>
        <v>0</v>
      </c>
      <c r="AL72" s="557"/>
      <c r="AM72" s="557"/>
      <c r="AN72" s="557"/>
      <c r="AO72" s="557"/>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574"/>
      <c r="H74" s="574"/>
      <c r="I74" s="574"/>
      <c r="J74" s="574"/>
      <c r="K74" s="286"/>
      <c r="L74" s="573"/>
      <c r="M74" s="573"/>
      <c r="N74" s="573"/>
      <c r="O74" s="286"/>
      <c r="P74" s="286"/>
      <c r="R74" s="288"/>
      <c r="S74" s="289"/>
      <c r="T74" s="289"/>
      <c r="U74" s="289"/>
      <c r="V74" s="290"/>
      <c r="W74" s="291"/>
      <c r="X74" s="288"/>
      <c r="Y74" s="289"/>
      <c r="Z74" s="289"/>
      <c r="AA74" s="289"/>
      <c r="AB74" s="289"/>
      <c r="AC74" s="288"/>
      <c r="AD74" s="289"/>
      <c r="AE74" s="292"/>
      <c r="AF74" s="572"/>
      <c r="AG74" s="572"/>
      <c r="AH74" s="572"/>
      <c r="AI74" s="288"/>
      <c r="AJ74" s="288"/>
      <c r="AK74" s="289"/>
      <c r="AU74" s="134"/>
      <c r="AV74" s="134"/>
      <c r="AW74" s="110"/>
      <c r="AX74" s="293"/>
      <c r="AY74" s="294"/>
      <c r="AZ74" s="29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255"/>
      <c r="AY75" s="255"/>
      <c r="AZ75" s="255"/>
    </row>
    <row r="76" spans="2:85" s="297" customFormat="1" ht="35.25" customHeight="1" x14ac:dyDescent="0.25">
      <c r="B76" s="554" t="s">
        <v>115</v>
      </c>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632" t="s">
        <v>59</v>
      </c>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301"/>
      <c r="AG78" s="301"/>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632" t="s">
        <v>8</v>
      </c>
      <c r="H80" s="632"/>
      <c r="I80" s="632"/>
      <c r="J80" s="632"/>
      <c r="K80" s="632"/>
      <c r="L80" s="632"/>
      <c r="M80" s="632"/>
      <c r="N80" s="632"/>
      <c r="O80" s="632"/>
      <c r="P80" s="632"/>
      <c r="Q80" s="632"/>
      <c r="R80" s="632"/>
      <c r="S80" s="632"/>
      <c r="T80" s="632"/>
      <c r="U80" s="632"/>
      <c r="V80" s="632"/>
      <c r="W80" s="632"/>
      <c r="X80" s="632"/>
      <c r="Y80" s="632"/>
      <c r="Z80" s="632"/>
      <c r="AA80" s="632"/>
      <c r="AB80" s="632"/>
      <c r="AC80" s="632"/>
      <c r="AD80" s="632"/>
      <c r="AE80" s="632"/>
      <c r="AF80" s="301"/>
      <c r="AG80" s="301"/>
      <c r="AH80" s="302"/>
      <c r="AI80" s="302"/>
      <c r="AJ80" s="302"/>
      <c r="AK80" s="211"/>
      <c r="AL80" s="211"/>
      <c r="AM80" s="211"/>
      <c r="AN80" s="211"/>
      <c r="AO80" s="211"/>
      <c r="AP80" s="211"/>
      <c r="AQ80" s="211"/>
      <c r="AR80" s="211"/>
      <c r="AS80" s="211"/>
      <c r="AT80" s="211"/>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2"/>
      <c r="AI81" s="302"/>
      <c r="AJ81" s="302"/>
      <c r="AK81" s="211"/>
      <c r="AL81" s="211"/>
      <c r="AM81" s="211"/>
      <c r="AN81" s="211"/>
      <c r="AO81" s="211"/>
      <c r="AP81" s="211"/>
      <c r="AQ81" s="211"/>
      <c r="AR81" s="211"/>
      <c r="AS81" s="211"/>
      <c r="AT81" s="211"/>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566" t="s">
        <v>86</v>
      </c>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7" t="s">
        <v>87</v>
      </c>
      <c r="AQ82" s="567"/>
      <c r="AR82" s="567"/>
      <c r="AS82" s="567"/>
      <c r="AT82" s="567"/>
      <c r="AU82" s="567"/>
      <c r="AV82" s="567"/>
      <c r="AW82" s="567"/>
      <c r="AX82" s="296"/>
      <c r="AY82" s="296"/>
      <c r="AZ82" s="296"/>
      <c r="BA82" s="297"/>
      <c r="BB82" s="297"/>
      <c r="BC82" s="297"/>
      <c r="BD82" s="297"/>
      <c r="BE82" s="297"/>
      <c r="BF82" s="297"/>
    </row>
    <row r="83" spans="2:85" s="305" customFormat="1" ht="4.5" customHeight="1" x14ac:dyDescent="0.25">
      <c r="B83" s="211"/>
      <c r="C83" s="30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7"/>
      <c r="AQ83" s="567"/>
      <c r="AR83" s="567"/>
      <c r="AS83" s="567"/>
      <c r="AT83" s="567"/>
      <c r="AU83" s="567"/>
      <c r="AV83" s="567"/>
      <c r="AW83" s="567"/>
      <c r="AX83" s="296"/>
      <c r="AY83" s="296"/>
      <c r="AZ83" s="296"/>
      <c r="BA83" s="297"/>
      <c r="BB83" s="297"/>
      <c r="BC83" s="297"/>
      <c r="BD83" s="297"/>
      <c r="BE83" s="297"/>
      <c r="BF83" s="297"/>
    </row>
    <row r="84" spans="2:85" s="305" customFormat="1" ht="5.25" customHeight="1" x14ac:dyDescent="0.25">
      <c r="B84" s="211"/>
      <c r="C84" s="30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7"/>
      <c r="AQ84" s="567"/>
      <c r="AR84" s="567"/>
      <c r="AS84" s="567"/>
      <c r="AT84" s="567"/>
      <c r="AU84" s="567"/>
      <c r="AV84" s="567"/>
      <c r="AW84" s="567"/>
      <c r="AX84" s="296"/>
      <c r="AY84" s="296"/>
      <c r="AZ84" s="296"/>
      <c r="BA84" s="297"/>
      <c r="BB84" s="297"/>
      <c r="BC84" s="297"/>
      <c r="BD84" s="297"/>
      <c r="BE84" s="297"/>
      <c r="BF84" s="297"/>
    </row>
    <row r="85" spans="2:85" s="305" customFormat="1" ht="5.25" customHeight="1" x14ac:dyDescent="0.25">
      <c r="B85" s="211"/>
      <c r="C85" s="30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7"/>
      <c r="AQ85" s="567"/>
      <c r="AR85" s="567"/>
      <c r="AS85" s="567"/>
      <c r="AT85" s="567"/>
      <c r="AU85" s="567"/>
      <c r="AV85" s="567"/>
      <c r="AW85" s="567"/>
      <c r="AX85" s="296"/>
      <c r="AY85" s="296"/>
      <c r="AZ85" s="296"/>
      <c r="BA85" s="297"/>
      <c r="BB85" s="297"/>
      <c r="BC85" s="297"/>
      <c r="BD85" s="297"/>
      <c r="BE85" s="297"/>
      <c r="BF85" s="297"/>
    </row>
    <row r="86" spans="2:85" s="305" customFormat="1" ht="5.25" customHeight="1" x14ac:dyDescent="0.25">
      <c r="B86" s="211"/>
      <c r="C86" s="30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211"/>
      <c r="C87" s="306"/>
      <c r="D87" s="308"/>
      <c r="E87" s="308"/>
      <c r="F87" s="308"/>
      <c r="G87" s="308"/>
      <c r="H87" s="308"/>
      <c r="I87" s="308"/>
      <c r="J87" s="308"/>
      <c r="K87" s="308"/>
      <c r="L87" s="308"/>
      <c r="M87" s="308"/>
      <c r="N87" s="308"/>
      <c r="O87" s="308"/>
      <c r="P87" s="308"/>
      <c r="Q87" s="308"/>
      <c r="R87" s="211"/>
      <c r="S87" s="211"/>
      <c r="T87" s="211"/>
      <c r="U87" s="211"/>
      <c r="V87" s="211"/>
      <c r="W87" s="211"/>
      <c r="X87" s="211"/>
      <c r="Y87" s="211"/>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87" t="s">
        <v>89</v>
      </c>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63" t="s">
        <v>103</v>
      </c>
      <c r="C95" s="563"/>
      <c r="D95" s="563"/>
      <c r="E95" s="563"/>
      <c r="F95" s="563"/>
      <c r="G95" s="563"/>
      <c r="H95" s="563"/>
      <c r="I95" s="563"/>
      <c r="J95" s="563"/>
      <c r="K95" s="563"/>
      <c r="L95" s="563"/>
      <c r="M95" s="563"/>
      <c r="N95" s="563"/>
      <c r="O95" s="563"/>
      <c r="P95" s="563"/>
      <c r="Q95" s="563"/>
      <c r="R95" s="563"/>
      <c r="S95" s="563"/>
      <c r="T95" s="563"/>
      <c r="U95" s="563"/>
      <c r="V95" s="563"/>
      <c r="W95" s="563"/>
      <c r="X95" s="563"/>
      <c r="Y95" s="563"/>
      <c r="Z95" s="563"/>
      <c r="AA95" s="563"/>
      <c r="AB95" s="563"/>
      <c r="AC95" s="563"/>
      <c r="AD95" s="563"/>
      <c r="AE95" s="563"/>
      <c r="AF95" s="563"/>
      <c r="AG95" s="563"/>
      <c r="AH95" s="563"/>
      <c r="AI95" s="563"/>
      <c r="AJ95" s="563"/>
      <c r="AK95" s="563"/>
      <c r="AL95" s="563"/>
      <c r="AM95" s="563"/>
      <c r="AN95" s="563"/>
      <c r="AO95" s="563"/>
      <c r="AP95" s="563"/>
      <c r="AQ95" s="563"/>
      <c r="AR95" s="563"/>
      <c r="AS95" s="563"/>
      <c r="AT95" s="563"/>
      <c r="AU95" s="563"/>
      <c r="AV95" s="563"/>
      <c r="AW95" s="563"/>
      <c r="AX95" s="296"/>
      <c r="AY95" s="296"/>
      <c r="AZ95" s="296"/>
      <c r="BA95" s="297"/>
      <c r="BB95" s="297"/>
      <c r="BC95" s="297"/>
      <c r="BD95" s="297"/>
      <c r="BE95" s="297"/>
      <c r="BF95" s="297"/>
    </row>
    <row r="96" spans="2:85" s="305" customFormat="1" ht="17.25" customHeight="1" x14ac:dyDescent="0.25">
      <c r="B96" s="518" t="s">
        <v>157</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296"/>
      <c r="AY96" s="296"/>
      <c r="AZ96" s="296"/>
      <c r="BA96" s="297"/>
      <c r="BB96" s="297"/>
      <c r="BC96" s="297"/>
      <c r="BD96" s="297"/>
      <c r="BE96" s="297"/>
      <c r="BF96" s="297"/>
    </row>
    <row r="97" spans="2:58" s="305"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296"/>
      <c r="AY97" s="296"/>
      <c r="AZ97" s="296"/>
      <c r="BA97" s="297"/>
      <c r="BB97" s="297"/>
      <c r="BC97" s="297"/>
      <c r="BD97" s="297"/>
      <c r="BE97" s="297"/>
      <c r="BF97" s="297"/>
    </row>
    <row r="98" spans="2:58" s="305"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296"/>
      <c r="AY98" s="296"/>
      <c r="AZ98" s="296"/>
      <c r="BA98" s="297"/>
      <c r="BB98" s="297"/>
      <c r="BC98" s="297"/>
      <c r="BD98" s="297"/>
      <c r="BE98" s="297"/>
      <c r="BF98" s="297"/>
    </row>
    <row r="99" spans="2:58" s="305"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296"/>
      <c r="AY99" s="296"/>
      <c r="AZ99" s="296"/>
      <c r="BA99" s="297"/>
      <c r="BB99" s="297"/>
      <c r="BC99" s="297"/>
      <c r="BD99" s="297"/>
      <c r="BE99" s="297"/>
      <c r="BF99" s="297"/>
    </row>
    <row r="100" spans="2:58" s="305"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296"/>
      <c r="AY100" s="296"/>
      <c r="AZ100" s="296"/>
      <c r="BA100" s="297"/>
      <c r="BB100" s="297"/>
      <c r="BC100" s="297"/>
      <c r="BD100" s="297"/>
      <c r="BE100" s="297"/>
      <c r="BF100" s="297"/>
    </row>
    <row r="101" spans="2:58" s="305" customFormat="1" ht="12.75" customHeight="1" x14ac:dyDescent="0.25">
      <c r="B101" s="211"/>
      <c r="C101" s="306"/>
      <c r="D101" s="308"/>
      <c r="E101" s="308"/>
      <c r="F101" s="308"/>
      <c r="G101" s="308"/>
      <c r="H101" s="308"/>
      <c r="I101" s="308"/>
      <c r="J101" s="308"/>
      <c r="K101" s="308"/>
      <c r="L101" s="308"/>
      <c r="M101" s="308"/>
      <c r="N101" s="308"/>
      <c r="O101" s="308"/>
      <c r="P101" s="308"/>
      <c r="Q101" s="308"/>
      <c r="R101" s="211"/>
      <c r="S101" s="211"/>
      <c r="T101" s="211"/>
      <c r="U101" s="211"/>
      <c r="V101" s="211"/>
      <c r="W101" s="211"/>
      <c r="X101" s="211"/>
      <c r="Y101" s="211"/>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211"/>
      <c r="C102" s="107" t="s">
        <v>100</v>
      </c>
      <c r="D102" s="308"/>
      <c r="E102" s="308"/>
      <c r="F102" s="308"/>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14"/>
      <c r="AK102" s="568" t="s">
        <v>65</v>
      </c>
      <c r="AL102" s="568"/>
      <c r="AM102" s="568"/>
      <c r="AN102" s="568"/>
      <c r="AO102" s="568"/>
      <c r="AP102" s="568"/>
      <c r="AQ102" s="568"/>
      <c r="AR102" s="568"/>
      <c r="AS102" s="568"/>
      <c r="AT102" s="568"/>
      <c r="AU102" s="568"/>
      <c r="AV102" s="315"/>
      <c r="AW102" s="314"/>
      <c r="AX102" s="296"/>
      <c r="AY102" s="296"/>
      <c r="AZ102" s="296"/>
      <c r="BA102" s="297"/>
      <c r="BB102" s="297"/>
      <c r="BC102" s="297"/>
      <c r="BD102" s="297"/>
      <c r="BE102" s="297"/>
      <c r="BF102" s="297"/>
    </row>
    <row r="103" spans="2:58" s="305" customFormat="1" ht="8.25" customHeight="1" x14ac:dyDescent="0.25">
      <c r="B103" s="211"/>
      <c r="C103" s="306"/>
      <c r="D103" s="308"/>
      <c r="E103" s="308"/>
      <c r="F103" s="308"/>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14"/>
      <c r="AK103" s="555"/>
      <c r="AL103" s="555"/>
      <c r="AM103" s="555"/>
      <c r="AN103" s="555"/>
      <c r="AO103" s="555"/>
      <c r="AP103" s="555"/>
      <c r="AQ103" s="555"/>
      <c r="AR103" s="555"/>
      <c r="AS103" s="555"/>
      <c r="AT103" s="555"/>
      <c r="AU103" s="555"/>
      <c r="AV103" s="555"/>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106"/>
      <c r="AK104" s="555"/>
      <c r="AL104" s="555"/>
      <c r="AM104" s="555"/>
      <c r="AN104" s="555"/>
      <c r="AO104" s="555"/>
      <c r="AP104" s="555"/>
      <c r="AQ104" s="555"/>
      <c r="AR104" s="555"/>
      <c r="AS104" s="555"/>
      <c r="AT104" s="555"/>
      <c r="AU104" s="555"/>
      <c r="AV104" s="555"/>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16"/>
      <c r="AK105" s="555"/>
      <c r="AL105" s="555"/>
      <c r="AM105" s="555"/>
      <c r="AN105" s="555"/>
      <c r="AO105" s="555"/>
      <c r="AP105" s="555"/>
      <c r="AQ105" s="555"/>
      <c r="AR105" s="555"/>
      <c r="AS105" s="555"/>
      <c r="AT105" s="555"/>
      <c r="AU105" s="555"/>
      <c r="AV105" s="555"/>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555"/>
      <c r="AL106" s="555"/>
      <c r="AM106" s="555"/>
      <c r="AN106" s="555"/>
      <c r="AO106" s="555"/>
      <c r="AP106" s="555"/>
      <c r="AQ106" s="555"/>
      <c r="AR106" s="555"/>
      <c r="AS106" s="555"/>
      <c r="AT106" s="555"/>
      <c r="AU106" s="555"/>
      <c r="AV106" s="555"/>
      <c r="AW106" s="322"/>
      <c r="AX106" s="153"/>
      <c r="AY106" s="153"/>
      <c r="AZ106" s="153"/>
    </row>
    <row r="107" spans="2:58" s="319" customFormat="1" ht="16.5" customHeight="1" x14ac:dyDescent="0.25">
      <c r="B107" s="320"/>
      <c r="C107" s="569" t="s">
        <v>66</v>
      </c>
      <c r="D107" s="569"/>
      <c r="E107" s="569"/>
      <c r="F107" s="569"/>
      <c r="G107" s="569"/>
      <c r="H107" s="323"/>
      <c r="I107" s="316"/>
      <c r="J107" s="316"/>
      <c r="K107" s="316"/>
      <c r="L107" s="564" t="s">
        <v>193</v>
      </c>
      <c r="M107" s="570"/>
      <c r="N107" s="570"/>
      <c r="O107" s="570"/>
      <c r="P107" s="570"/>
      <c r="Q107" s="570"/>
      <c r="R107" s="565"/>
      <c r="S107" s="316"/>
      <c r="T107" s="316"/>
      <c r="U107" s="316"/>
      <c r="V107" s="316"/>
      <c r="W107" s="571" t="s">
        <v>67</v>
      </c>
      <c r="X107" s="571"/>
      <c r="Y107" s="108" t="s">
        <v>194</v>
      </c>
      <c r="Z107" s="212"/>
      <c r="AA107" s="108" t="s">
        <v>195</v>
      </c>
      <c r="AB107" s="212"/>
      <c r="AC107" s="564" t="s">
        <v>196</v>
      </c>
      <c r="AD107" s="565"/>
      <c r="AE107" s="322"/>
      <c r="AF107" s="322"/>
      <c r="AG107" s="322"/>
      <c r="AH107" s="322"/>
      <c r="AI107" s="322"/>
      <c r="AJ107" s="316"/>
      <c r="AK107" s="555"/>
      <c r="AL107" s="555"/>
      <c r="AM107" s="555"/>
      <c r="AN107" s="555"/>
      <c r="AO107" s="555"/>
      <c r="AP107" s="555"/>
      <c r="AQ107" s="555"/>
      <c r="AR107" s="555"/>
      <c r="AS107" s="555"/>
      <c r="AT107" s="555"/>
      <c r="AU107" s="555"/>
      <c r="AV107" s="555"/>
      <c r="AW107" s="322"/>
      <c r="AX107" s="153"/>
      <c r="AY107" s="153"/>
      <c r="AZ107" s="153"/>
    </row>
    <row r="108" spans="2:58" s="319" customFormat="1" ht="16.5" customHeight="1" x14ac:dyDescent="0.25">
      <c r="B108" s="320"/>
      <c r="C108" s="369"/>
      <c r="D108" s="369"/>
      <c r="E108" s="369"/>
      <c r="F108" s="369"/>
      <c r="G108" s="369"/>
      <c r="H108" s="369"/>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555"/>
      <c r="AL108" s="555"/>
      <c r="AM108" s="555"/>
      <c r="AN108" s="555"/>
      <c r="AO108" s="555"/>
      <c r="AP108" s="555"/>
      <c r="AQ108" s="555"/>
      <c r="AR108" s="555"/>
      <c r="AS108" s="555"/>
      <c r="AT108" s="555"/>
      <c r="AU108" s="555"/>
      <c r="AV108" s="555"/>
      <c r="AW108" s="322"/>
      <c r="AX108" s="153"/>
      <c r="AY108" s="153"/>
      <c r="AZ108" s="153"/>
    </row>
    <row r="109" spans="2:58" s="189" customFormat="1" ht="9" customHeight="1" x14ac:dyDescent="0.25">
      <c r="B109" s="324"/>
      <c r="C109" s="376"/>
      <c r="D109" s="212"/>
      <c r="E109" s="212"/>
      <c r="F109" s="212"/>
      <c r="G109" s="212"/>
      <c r="H109" s="212"/>
      <c r="I109" s="323"/>
      <c r="J109" s="323"/>
      <c r="K109" s="323"/>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520" t="s">
        <v>184</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333"/>
      <c r="AY112" s="334"/>
    </row>
    <row r="113" spans="2:50" s="335"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333"/>
    </row>
    <row r="114" spans="2:50" s="332"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336"/>
    </row>
    <row r="115" spans="2:50" s="332"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336"/>
    </row>
    <row r="116" spans="2:50" s="332"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516" t="s">
        <v>91</v>
      </c>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336"/>
    </row>
    <row r="119" spans="2:50" s="332" customFormat="1" ht="12.75" x14ac:dyDescent="0.2">
      <c r="C119" s="339"/>
      <c r="D119" s="339"/>
      <c r="E119" s="339"/>
      <c r="F119" s="339"/>
      <c r="G119" s="339"/>
      <c r="H119" s="339"/>
      <c r="I119" s="339"/>
      <c r="J119" s="339"/>
      <c r="K119" s="339"/>
      <c r="L119" s="339"/>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xTAoG1jo80yFiOdg/ATn2FXkp749Rm1BhgRyVLJjt8hVJXCd14UCjGcrCuXN9vDuoqY3dtfe2JZNEVLfCr1Y9A==" saltValue="mpubkej29Kdj1uDTRLrLKg==" spinCount="100000" sheet="1" objects="1" scenarios="1"/>
  <customSheetViews>
    <customSheetView guid="{8BBDF041-1EC5-4F43-8AC5-BFD5AE5CB39A}" showPageBreaks="1" zeroValues="0" fitToPage="1" printArea="1" hiddenRows="1" topLeftCell="A64">
      <selection activeCell="B93" sqref="B93:AW93"/>
      <colBreaks count="1" manualBreakCount="1">
        <brk id="61" max="1048575" man="1"/>
      </colBreaks>
      <pageMargins left="0" right="0" top="0" bottom="0" header="0" footer="0"/>
      <printOptions horizontalCentered="1" verticalCentered="1"/>
      <pageSetup paperSize="9" scale="56" fitToWidth="0" orientation="portrait" r:id="rId1"/>
    </customSheetView>
  </customSheetViews>
  <mergeCells count="114">
    <mergeCell ref="AC60:AL61"/>
    <mergeCell ref="R50:AB51"/>
    <mergeCell ref="AZ57:BI57"/>
    <mergeCell ref="AZ59:BG59"/>
    <mergeCell ref="AC62:AL63"/>
    <mergeCell ref="AC64:AL65"/>
    <mergeCell ref="M17:Y17"/>
    <mergeCell ref="G78:AE78"/>
    <mergeCell ref="G80:AE80"/>
    <mergeCell ref="R46:AB47"/>
    <mergeCell ref="R48:AB49"/>
    <mergeCell ref="B56:Q57"/>
    <mergeCell ref="B58:Q59"/>
    <mergeCell ref="B60:Q61"/>
    <mergeCell ref="B62:Q63"/>
    <mergeCell ref="B64:Q65"/>
    <mergeCell ref="R60:AB61"/>
    <mergeCell ref="R62:AB63"/>
    <mergeCell ref="R64:AB65"/>
    <mergeCell ref="AC46:AL47"/>
    <mergeCell ref="AC48:AL49"/>
    <mergeCell ref="R54:AB55"/>
    <mergeCell ref="R56:AB57"/>
    <mergeCell ref="R58:AB59"/>
    <mergeCell ref="BL35:BQ35"/>
    <mergeCell ref="R36:AB37"/>
    <mergeCell ref="R38:AB39"/>
    <mergeCell ref="R40:AB41"/>
    <mergeCell ref="R42:AB43"/>
    <mergeCell ref="R44:AB45"/>
    <mergeCell ref="B36:Q37"/>
    <mergeCell ref="B38:Q39"/>
    <mergeCell ref="B40:Q41"/>
    <mergeCell ref="B42:Q43"/>
    <mergeCell ref="B44:Q45"/>
    <mergeCell ref="AN38:AV40"/>
    <mergeCell ref="AN44:AV45"/>
    <mergeCell ref="AC36:AL37"/>
    <mergeCell ref="AC38:AL39"/>
    <mergeCell ref="AC40:AL41"/>
    <mergeCell ref="AC42:AL43"/>
    <mergeCell ref="AC44:AL45"/>
    <mergeCell ref="B1:AW1"/>
    <mergeCell ref="B3:AW3"/>
    <mergeCell ref="M7:Y7"/>
    <mergeCell ref="M13:Q13"/>
    <mergeCell ref="R13:S13"/>
    <mergeCell ref="M15:Y15"/>
    <mergeCell ref="M11:Y11"/>
    <mergeCell ref="AH5:AV5"/>
    <mergeCell ref="AH7:AV7"/>
    <mergeCell ref="AH9:AV9"/>
    <mergeCell ref="AH15:AV15"/>
    <mergeCell ref="T13:Y13"/>
    <mergeCell ref="AH11:AV11"/>
    <mergeCell ref="M5:Q5"/>
    <mergeCell ref="T5:Y5"/>
    <mergeCell ref="R5:S5"/>
    <mergeCell ref="M9:Q9"/>
    <mergeCell ref="AH13:AV13"/>
    <mergeCell ref="M28:Y28"/>
    <mergeCell ref="M22:Y22"/>
    <mergeCell ref="M24:Y24"/>
    <mergeCell ref="B20:AW20"/>
    <mergeCell ref="M26:Y26"/>
    <mergeCell ref="AH22:AV22"/>
    <mergeCell ref="AH24:AV24"/>
    <mergeCell ref="AN48:AV54"/>
    <mergeCell ref="AN56:AV58"/>
    <mergeCell ref="AC56:AL57"/>
    <mergeCell ref="AC58:AL59"/>
    <mergeCell ref="R52:AB53"/>
    <mergeCell ref="AC54:AL55"/>
    <mergeCell ref="AK72:AO72"/>
    <mergeCell ref="X70:AC70"/>
    <mergeCell ref="L70:P70"/>
    <mergeCell ref="X72:AC72"/>
    <mergeCell ref="B95:AW95"/>
    <mergeCell ref="B75:AW75"/>
    <mergeCell ref="AC107:AD107"/>
    <mergeCell ref="D82:AO86"/>
    <mergeCell ref="AP82:AW85"/>
    <mergeCell ref="AK102:AU102"/>
    <mergeCell ref="C107:G107"/>
    <mergeCell ref="L107:R107"/>
    <mergeCell ref="W107:X107"/>
    <mergeCell ref="AF74:AH74"/>
    <mergeCell ref="L74:N74"/>
    <mergeCell ref="G74:J74"/>
    <mergeCell ref="AI70:AP70"/>
    <mergeCell ref="M118:AW119"/>
    <mergeCell ref="B90:AW90"/>
    <mergeCell ref="B92:AW92"/>
    <mergeCell ref="B96:AW100"/>
    <mergeCell ref="G102:AI105"/>
    <mergeCell ref="B112:AW116"/>
    <mergeCell ref="B32:AW32"/>
    <mergeCell ref="B33:Q35"/>
    <mergeCell ref="R33:AB35"/>
    <mergeCell ref="AC33:AW33"/>
    <mergeCell ref="AC34:AL35"/>
    <mergeCell ref="AM34:AW35"/>
    <mergeCell ref="B46:Q47"/>
    <mergeCell ref="B48:Q49"/>
    <mergeCell ref="B50:Q51"/>
    <mergeCell ref="B52:Q53"/>
    <mergeCell ref="B54:Q55"/>
    <mergeCell ref="AC50:AL51"/>
    <mergeCell ref="AC52:AL53"/>
    <mergeCell ref="L72:Q72"/>
    <mergeCell ref="U72:V72"/>
    <mergeCell ref="B76:AW76"/>
    <mergeCell ref="AK103:AV108"/>
    <mergeCell ref="B68:AW68"/>
  </mergeCells>
  <dataValidations xWindow="447" yWindow="434" count="11">
    <dataValidation allowBlank="1" showInputMessage="1" showErrorMessage="1" prompt="Merci d'indiquer vos noms et prénoms en majuscules" sqref="Z10 Z7:Z8" xr:uid="{FDCF5684-15CE-49F5-8D4C-47285E0C970B}"/>
    <dataValidation allowBlank="1" showInputMessage="1" showErrorMessage="1" promptTitle="Numéro sécurité sociale" prompt="Données obligatoires" sqref="AA6 AA23" xr:uid="{B7C796CA-097E-430A-A023-D64E0D6285EE}"/>
    <dataValidation allowBlank="1" showInputMessage="1" showErrorMessage="1" sqref="AW13:IA13 AK19 AN19:AW19 Z28:IA28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BCA1F492-0B77-4019-9E2C-821436A08761}"/>
    <dataValidation allowBlank="1" showErrorMessage="1" promptTitle="Optiion gestion pilotée du PERCO" sqref="AW91 AW101 AW87:AW89 AW93:AW94"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77 AW66:AW74" xr:uid="{E6406ED5-087E-4320-8843-32CB8B998983}">
      <formula1>$Q$137:$Q$138</formula1>
    </dataValidation>
    <dataValidation type="list" allowBlank="1" showInputMessage="1" showErrorMessage="1" sqref="M15:Y15" xr:uid="{65F759CB-064B-4A8B-BAEE-0ADB6B6E060D}">
      <formula1>$P$131:$P$133</formula1>
    </dataValidation>
    <dataValidation type="list" allowBlank="1" showInputMessage="1" showErrorMessage="1" sqref="C102" xr:uid="{10C66E3C-B19F-4618-A958-9CBBD192A9FA}">
      <formula1>$R$144:$R$145</formula1>
    </dataValidation>
    <dataValidation errorStyle="information" allowBlank="1" showInputMessage="1" showErrorMessage="1" error="Données non valides" promptTitle="Données nécessaires" sqref="M22:Y22" xr:uid="{8C14FE28-DBFC-4A37-A4B7-1733C31283E8}"/>
    <dataValidation type="textLength" allowBlank="1" showInputMessage="1" showErrorMessage="1" prompt="Compris en 13 et 15 caractères (la clé n'est pas obligatoire)_x000a_" sqref="M7:Y7" xr:uid="{D5412E1C-DC81-4285-829F-A11F494D9849}">
      <formula1>13</formula1>
      <formula2>15</formula2>
    </dataValidation>
    <dataValidation errorStyle="information" allowBlank="1" showInputMessage="1" showErrorMessage="1" error="Données non valides" sqref="AH13:AV13" xr:uid="{58792E20-F15E-4735-AAA1-E82C0FCA9B57}"/>
  </dataValidations>
  <hyperlinks>
    <hyperlink ref="AP82:AW85" location="'Modalités de versement'!A1" display="Plus d'information &gt;" xr:uid="{5F16EA0A-B9ED-4EC4-B3FB-B89CD186BB76}"/>
  </hyperlinks>
  <printOptions horizontalCentered="1" verticalCentered="1"/>
  <pageMargins left="0" right="0" top="0" bottom="0" header="0" footer="0"/>
  <pageSetup paperSize="9" scale="54" fitToWidth="0" orientation="portrait" r:id="rId2"/>
  <colBreaks count="1" manualBreakCount="1">
    <brk id="61" max="1048575" man="1"/>
  </colBreaks>
  <ignoredErrors>
    <ignoredError sqref="M22 M24 M2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28" r:id="rId5" name="Check Box 8">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5129" r:id="rId6" name="Check Box 9">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xWindow="447" yWindow="434" count="2">
        <x14:dataValidation type="list" allowBlank="1" showInputMessage="1" showErrorMessage="1" xr:uid="{CCA8BC50-7157-46A3-845F-3CA11265AB02}">
          <x14:formula1>
            <xm:f>Données!$C$16:$C$19</xm:f>
          </x14:formula1>
          <xm:sqref>AN38</xm:sqref>
        </x14:dataValidation>
        <x14:dataValidation type="list" allowBlank="1" showInputMessage="1" showErrorMessage="1" xr:uid="{AC1F6AA7-B18F-44FA-9271-38820FA076D5}">
          <x14:formula1>
            <xm:f>Données!$C$29:$C$31</xm:f>
          </x14:formula1>
          <xm:sqref>M17:Y17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G555"/>
  <sheetViews>
    <sheetView showZeros="0" zoomScaleNormal="100" workbookViewId="0">
      <selection activeCell="R36" sqref="R36:AB37"/>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88" t="s">
        <v>52</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56" t="s">
        <v>72</v>
      </c>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99"/>
      <c r="N5" s="600"/>
      <c r="O5" s="600"/>
      <c r="P5" s="600"/>
      <c r="Q5" s="601"/>
      <c r="R5" s="592" t="s">
        <v>54</v>
      </c>
      <c r="S5" s="592"/>
      <c r="T5" s="593"/>
      <c r="U5" s="594"/>
      <c r="V5" s="594"/>
      <c r="W5" s="594"/>
      <c r="X5" s="594"/>
      <c r="Y5" s="595"/>
      <c r="Z5" s="421"/>
      <c r="AA5" s="196"/>
      <c r="AB5" s="196" t="s">
        <v>55</v>
      </c>
      <c r="AC5" s="190"/>
      <c r="AD5" s="421"/>
      <c r="AE5" s="190"/>
      <c r="AF5" s="193"/>
      <c r="AG5" s="193"/>
      <c r="AH5" s="596"/>
      <c r="AI5" s="597"/>
      <c r="AJ5" s="597"/>
      <c r="AK5" s="597"/>
      <c r="AL5" s="597"/>
      <c r="AM5" s="597"/>
      <c r="AN5" s="597"/>
      <c r="AO5" s="597"/>
      <c r="AP5" s="597"/>
      <c r="AQ5" s="597"/>
      <c r="AR5" s="597"/>
      <c r="AS5" s="597"/>
      <c r="AT5" s="597"/>
      <c r="AU5" s="597"/>
      <c r="AV5" s="598"/>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89"/>
      <c r="N7" s="590"/>
      <c r="O7" s="590"/>
      <c r="P7" s="590"/>
      <c r="Q7" s="590"/>
      <c r="R7" s="590"/>
      <c r="S7" s="590"/>
      <c r="T7" s="590"/>
      <c r="U7" s="590"/>
      <c r="V7" s="590"/>
      <c r="W7" s="590"/>
      <c r="X7" s="590"/>
      <c r="Y7" s="591"/>
      <c r="Z7" s="202"/>
      <c r="AA7" s="198"/>
      <c r="AB7" s="422" t="s">
        <v>120</v>
      </c>
      <c r="AC7" s="198"/>
      <c r="AD7" s="198"/>
      <c r="AE7" s="198"/>
      <c r="AF7" s="193"/>
      <c r="AG7" s="193"/>
      <c r="AH7" s="596"/>
      <c r="AI7" s="597"/>
      <c r="AJ7" s="597"/>
      <c r="AK7" s="597"/>
      <c r="AL7" s="597"/>
      <c r="AM7" s="597"/>
      <c r="AN7" s="597"/>
      <c r="AO7" s="597"/>
      <c r="AP7" s="597"/>
      <c r="AQ7" s="597"/>
      <c r="AR7" s="597"/>
      <c r="AS7" s="597"/>
      <c r="AT7" s="597"/>
      <c r="AU7" s="597"/>
      <c r="AV7" s="598"/>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602"/>
      <c r="N9" s="603"/>
      <c r="O9" s="603"/>
      <c r="P9" s="603"/>
      <c r="Q9" s="604"/>
      <c r="R9" s="205" t="s">
        <v>122</v>
      </c>
      <c r="S9" s="205"/>
      <c r="T9" s="205"/>
      <c r="U9" s="205"/>
      <c r="V9" s="205"/>
      <c r="W9" s="205"/>
      <c r="X9" s="196"/>
      <c r="Y9" s="427"/>
      <c r="Z9" s="420"/>
      <c r="AA9" s="420"/>
      <c r="AB9" s="423" t="s">
        <v>124</v>
      </c>
      <c r="AC9" s="420"/>
      <c r="AD9" s="420"/>
      <c r="AE9" s="198"/>
      <c r="AF9" s="193"/>
      <c r="AG9" s="193"/>
      <c r="AH9" s="596"/>
      <c r="AI9" s="597"/>
      <c r="AJ9" s="597"/>
      <c r="AK9" s="597"/>
      <c r="AL9" s="597"/>
      <c r="AM9" s="597"/>
      <c r="AN9" s="597"/>
      <c r="AO9" s="597"/>
      <c r="AP9" s="597"/>
      <c r="AQ9" s="597"/>
      <c r="AR9" s="597"/>
      <c r="AS9" s="597"/>
      <c r="AT9" s="597"/>
      <c r="AU9" s="597"/>
      <c r="AV9" s="598"/>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89"/>
      <c r="N11" s="590"/>
      <c r="O11" s="590"/>
      <c r="P11" s="590"/>
      <c r="Q11" s="590"/>
      <c r="R11" s="590"/>
      <c r="S11" s="590"/>
      <c r="T11" s="590"/>
      <c r="U11" s="590"/>
      <c r="V11" s="590"/>
      <c r="W11" s="590"/>
      <c r="X11" s="590"/>
      <c r="Y11" s="591"/>
      <c r="Z11" s="420"/>
      <c r="AA11" s="420"/>
      <c r="AB11" s="274" t="s">
        <v>123</v>
      </c>
      <c r="AC11" s="420"/>
      <c r="AD11" s="420"/>
      <c r="AE11" s="198"/>
      <c r="AF11" s="193"/>
      <c r="AG11" s="193"/>
      <c r="AH11" s="589"/>
      <c r="AI11" s="590"/>
      <c r="AJ11" s="590"/>
      <c r="AK11" s="590"/>
      <c r="AL11" s="590"/>
      <c r="AM11" s="590"/>
      <c r="AN11" s="590"/>
      <c r="AO11" s="590"/>
      <c r="AP11" s="590"/>
      <c r="AQ11" s="590"/>
      <c r="AR11" s="590"/>
      <c r="AS11" s="590"/>
      <c r="AT11" s="590"/>
      <c r="AU11" s="590"/>
      <c r="AV11" s="591"/>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89"/>
      <c r="N13" s="590"/>
      <c r="O13" s="590"/>
      <c r="P13" s="590"/>
      <c r="Q13" s="591"/>
      <c r="R13" s="592" t="s">
        <v>41</v>
      </c>
      <c r="S13" s="592"/>
      <c r="T13" s="593"/>
      <c r="U13" s="594"/>
      <c r="V13" s="594"/>
      <c r="W13" s="594"/>
      <c r="X13" s="594"/>
      <c r="Y13" s="595"/>
      <c r="Z13" s="420"/>
      <c r="AA13" s="420"/>
      <c r="AB13" s="424" t="s">
        <v>57</v>
      </c>
      <c r="AC13" s="425"/>
      <c r="AD13" s="425"/>
      <c r="AE13" s="198"/>
      <c r="AF13" s="425"/>
      <c r="AG13" s="425"/>
      <c r="AH13" s="605"/>
      <c r="AI13" s="606"/>
      <c r="AJ13" s="606"/>
      <c r="AK13" s="606"/>
      <c r="AL13" s="606"/>
      <c r="AM13" s="606"/>
      <c r="AN13" s="606"/>
      <c r="AO13" s="606"/>
      <c r="AP13" s="606"/>
      <c r="AQ13" s="606"/>
      <c r="AR13" s="606"/>
      <c r="AS13" s="606"/>
      <c r="AT13" s="606"/>
      <c r="AU13" s="606"/>
      <c r="AV13" s="607"/>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93"/>
      <c r="N15" s="594"/>
      <c r="O15" s="594"/>
      <c r="P15" s="594"/>
      <c r="Q15" s="594"/>
      <c r="R15" s="594"/>
      <c r="S15" s="594"/>
      <c r="T15" s="594"/>
      <c r="U15" s="594"/>
      <c r="V15" s="594"/>
      <c r="W15" s="594"/>
      <c r="X15" s="594"/>
      <c r="Y15" s="595"/>
      <c r="Z15" s="207"/>
      <c r="AA15" s="208"/>
      <c r="AB15" s="426" t="s">
        <v>58</v>
      </c>
      <c r="AC15" s="209"/>
      <c r="AD15" s="210"/>
      <c r="AE15" s="198"/>
      <c r="AF15" s="214"/>
      <c r="AG15" s="190"/>
      <c r="AH15" s="596"/>
      <c r="AI15" s="597"/>
      <c r="AJ15" s="597"/>
      <c r="AK15" s="597"/>
      <c r="AL15" s="597"/>
      <c r="AM15" s="597"/>
      <c r="AN15" s="597"/>
      <c r="AO15" s="597"/>
      <c r="AP15" s="597"/>
      <c r="AQ15" s="597"/>
      <c r="AR15" s="597"/>
      <c r="AS15" s="597"/>
      <c r="AT15" s="597"/>
      <c r="AU15" s="597"/>
      <c r="AV15" s="598"/>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93"/>
      <c r="N17" s="594"/>
      <c r="O17" s="594"/>
      <c r="P17" s="594"/>
      <c r="Q17" s="594"/>
      <c r="R17" s="594"/>
      <c r="S17" s="594"/>
      <c r="T17" s="594"/>
      <c r="U17" s="594"/>
      <c r="V17" s="594"/>
      <c r="W17" s="594"/>
      <c r="X17" s="594"/>
      <c r="Y17" s="595"/>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1" t="s">
        <v>73</v>
      </c>
      <c r="C20" s="581"/>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78">
        <f>'Informations Entreprise'!$L$9</f>
        <v>0</v>
      </c>
      <c r="N22" s="579"/>
      <c r="O22" s="579"/>
      <c r="P22" s="579"/>
      <c r="Q22" s="579"/>
      <c r="R22" s="579"/>
      <c r="S22" s="579"/>
      <c r="T22" s="579"/>
      <c r="U22" s="579"/>
      <c r="V22" s="579"/>
      <c r="W22" s="579"/>
      <c r="X22" s="579"/>
      <c r="Y22" s="580"/>
      <c r="Z22" s="229"/>
      <c r="AA22" s="229"/>
      <c r="AB22" s="444" t="s">
        <v>74</v>
      </c>
      <c r="AC22" s="444"/>
      <c r="AD22" s="221"/>
      <c r="AE22" s="221"/>
      <c r="AF22" s="221"/>
      <c r="AG22" s="221"/>
      <c r="AH22" s="582">
        <f>'Informations Entreprise'!BA9</f>
        <v>0</v>
      </c>
      <c r="AI22" s="583"/>
      <c r="AJ22" s="583"/>
      <c r="AK22" s="583"/>
      <c r="AL22" s="583"/>
      <c r="AM22" s="583"/>
      <c r="AN22" s="583"/>
      <c r="AO22" s="583"/>
      <c r="AP22" s="583"/>
      <c r="AQ22" s="583"/>
      <c r="AR22" s="583"/>
      <c r="AS22" s="583"/>
      <c r="AT22" s="583"/>
      <c r="AU22" s="583"/>
      <c r="AV22" s="584"/>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75">
        <f>'Informations Entreprise'!$L$11</f>
        <v>0</v>
      </c>
      <c r="N24" s="576"/>
      <c r="O24" s="576"/>
      <c r="P24" s="576"/>
      <c r="Q24" s="576"/>
      <c r="R24" s="576"/>
      <c r="S24" s="576"/>
      <c r="T24" s="576"/>
      <c r="U24" s="576"/>
      <c r="V24" s="576"/>
      <c r="W24" s="576"/>
      <c r="X24" s="576"/>
      <c r="Y24" s="577"/>
      <c r="Z24" s="225"/>
      <c r="AA24" s="225"/>
      <c r="AB24" s="444" t="s">
        <v>158</v>
      </c>
      <c r="AC24" s="225"/>
      <c r="AD24" s="225"/>
      <c r="AE24" s="225"/>
      <c r="AF24" s="225"/>
      <c r="AG24" s="225"/>
      <c r="AH24" s="582" t="str">
        <f>'Informations Entreprise'!AM37</f>
        <v>Versements volontaires</v>
      </c>
      <c r="AI24" s="583"/>
      <c r="AJ24" s="583"/>
      <c r="AK24" s="583"/>
      <c r="AL24" s="583"/>
      <c r="AM24" s="583"/>
      <c r="AN24" s="583"/>
      <c r="AO24" s="583"/>
      <c r="AP24" s="583"/>
      <c r="AQ24" s="583"/>
      <c r="AR24" s="583"/>
      <c r="AS24" s="583"/>
      <c r="AT24" s="583"/>
      <c r="AU24" s="583"/>
      <c r="AV24" s="584"/>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75">
        <f>'Informations Entreprise'!$L$15</f>
        <v>0</v>
      </c>
      <c r="N26" s="576"/>
      <c r="O26" s="576"/>
      <c r="P26" s="576"/>
      <c r="Q26" s="576"/>
      <c r="R26" s="576"/>
      <c r="S26" s="576"/>
      <c r="T26" s="576"/>
      <c r="U26" s="576"/>
      <c r="V26" s="576"/>
      <c r="W26" s="576"/>
      <c r="X26" s="576"/>
      <c r="Y26" s="577"/>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75">
        <f>'Informations Entreprise'!$AM$15</f>
        <v>0</v>
      </c>
      <c r="N28" s="576"/>
      <c r="O28" s="576"/>
      <c r="P28" s="576"/>
      <c r="Q28" s="576"/>
      <c r="R28" s="576"/>
      <c r="S28" s="576"/>
      <c r="T28" s="576"/>
      <c r="U28" s="576"/>
      <c r="V28" s="576"/>
      <c r="W28" s="576"/>
      <c r="X28" s="576"/>
      <c r="Y28" s="577"/>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88"/>
      <c r="AY32" s="188"/>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241"/>
      <c r="AY33" s="188"/>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241"/>
      <c r="AY34" s="188"/>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241"/>
      <c r="AY35" s="188"/>
      <c r="BL35" s="608"/>
      <c r="BM35" s="608"/>
      <c r="BN35" s="608"/>
      <c r="BO35" s="608"/>
      <c r="BP35" s="608"/>
      <c r="BQ35" s="608"/>
    </row>
    <row r="36" spans="2:81" ht="12" customHeight="1" x14ac:dyDescent="0.15">
      <c r="B36" s="609" t="str">
        <f>IF('Informations Entreprise'!$M$37="Gamme GER","84289 - GER Monétaire",IF('Informations Entreprise'!$M$37="Gamme TESORUS","82659 - TESORUS Monétaire",""))</f>
        <v>84289 - GER Monétaire</v>
      </c>
      <c r="C36" s="610"/>
      <c r="D36" s="610"/>
      <c r="E36" s="610"/>
      <c r="F36" s="610"/>
      <c r="G36" s="610"/>
      <c r="H36" s="610"/>
      <c r="I36" s="610"/>
      <c r="J36" s="610"/>
      <c r="K36" s="610"/>
      <c r="L36" s="610"/>
      <c r="M36" s="610"/>
      <c r="N36" s="610"/>
      <c r="O36" s="610"/>
      <c r="P36" s="610"/>
      <c r="Q36" s="611"/>
      <c r="R36" s="546"/>
      <c r="S36" s="547"/>
      <c r="T36" s="547"/>
      <c r="U36" s="547"/>
      <c r="V36" s="547"/>
      <c r="W36" s="547"/>
      <c r="X36" s="547"/>
      <c r="Y36" s="547"/>
      <c r="Z36" s="547"/>
      <c r="AA36" s="547"/>
      <c r="AB36" s="586"/>
      <c r="AC36" s="546"/>
      <c r="AD36" s="547"/>
      <c r="AE36" s="547"/>
      <c r="AF36" s="547"/>
      <c r="AG36" s="547"/>
      <c r="AH36" s="547"/>
      <c r="AI36" s="547"/>
      <c r="AJ36" s="547"/>
      <c r="AK36" s="547"/>
      <c r="AL36" s="547"/>
      <c r="AM36" s="242"/>
      <c r="AN36" s="243"/>
      <c r="AO36" s="243"/>
      <c r="AP36" s="243"/>
      <c r="AQ36" s="243"/>
      <c r="AR36" s="243"/>
      <c r="AS36" s="243"/>
      <c r="AT36" s="243"/>
      <c r="AU36" s="112"/>
      <c r="AV36" s="112"/>
      <c r="AW36" s="244"/>
      <c r="AX36" s="241"/>
      <c r="AY36" s="188"/>
    </row>
    <row r="37" spans="2:81" ht="12" customHeight="1" x14ac:dyDescent="0.15">
      <c r="B37" s="612"/>
      <c r="C37" s="613"/>
      <c r="D37" s="613"/>
      <c r="E37" s="613"/>
      <c r="F37" s="613"/>
      <c r="G37" s="613"/>
      <c r="H37" s="613"/>
      <c r="I37" s="613"/>
      <c r="J37" s="613"/>
      <c r="K37" s="613"/>
      <c r="L37" s="613"/>
      <c r="M37" s="613"/>
      <c r="N37" s="613"/>
      <c r="O37" s="613"/>
      <c r="P37" s="613"/>
      <c r="Q37" s="614"/>
      <c r="R37" s="548"/>
      <c r="S37" s="549"/>
      <c r="T37" s="549"/>
      <c r="U37" s="549"/>
      <c r="V37" s="549"/>
      <c r="W37" s="549"/>
      <c r="X37" s="549"/>
      <c r="Y37" s="549"/>
      <c r="Z37" s="549"/>
      <c r="AA37" s="549"/>
      <c r="AB37" s="587"/>
      <c r="AC37" s="548"/>
      <c r="AD37" s="549"/>
      <c r="AE37" s="549"/>
      <c r="AF37" s="549"/>
      <c r="AG37" s="549"/>
      <c r="AH37" s="549"/>
      <c r="AI37" s="549"/>
      <c r="AJ37" s="549"/>
      <c r="AK37" s="549"/>
      <c r="AL37" s="549"/>
      <c r="AM37" s="245"/>
      <c r="AN37" s="246"/>
      <c r="AO37" s="246"/>
      <c r="AP37" s="246"/>
      <c r="AQ37" s="246"/>
      <c r="AR37" s="246"/>
      <c r="AS37" s="246"/>
      <c r="AT37" s="246"/>
      <c r="AU37" s="109"/>
      <c r="AV37" s="109"/>
      <c r="AW37" s="247"/>
      <c r="AX37" s="241"/>
      <c r="AY37" s="188"/>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6"/>
      <c r="AC38" s="546"/>
      <c r="AD38" s="547"/>
      <c r="AE38" s="547"/>
      <c r="AF38" s="547"/>
      <c r="AG38" s="547"/>
      <c r="AH38" s="547"/>
      <c r="AI38" s="547"/>
      <c r="AJ38" s="547"/>
      <c r="AK38" s="547"/>
      <c r="AL38" s="547"/>
      <c r="AM38" s="248"/>
      <c r="AN38" s="615" t="s">
        <v>161</v>
      </c>
      <c r="AO38" s="616"/>
      <c r="AP38" s="616"/>
      <c r="AQ38" s="616"/>
      <c r="AR38" s="616"/>
      <c r="AS38" s="616"/>
      <c r="AT38" s="616"/>
      <c r="AU38" s="616"/>
      <c r="AV38" s="617"/>
      <c r="AW38" s="247"/>
      <c r="AX38" s="188"/>
      <c r="AY38" s="188"/>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7"/>
      <c r="AC39" s="548"/>
      <c r="AD39" s="549"/>
      <c r="AE39" s="549"/>
      <c r="AF39" s="549"/>
      <c r="AG39" s="549"/>
      <c r="AH39" s="549"/>
      <c r="AI39" s="549"/>
      <c r="AJ39" s="549"/>
      <c r="AK39" s="549"/>
      <c r="AL39" s="549"/>
      <c r="AM39" s="248"/>
      <c r="AN39" s="618"/>
      <c r="AO39" s="619"/>
      <c r="AP39" s="619"/>
      <c r="AQ39" s="619"/>
      <c r="AR39" s="619"/>
      <c r="AS39" s="619"/>
      <c r="AT39" s="619"/>
      <c r="AU39" s="619"/>
      <c r="AV39" s="620"/>
      <c r="AW39" s="247"/>
      <c r="AX39" s="188"/>
      <c r="AY39" s="188"/>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6"/>
      <c r="AC40" s="546"/>
      <c r="AD40" s="547"/>
      <c r="AE40" s="547"/>
      <c r="AF40" s="547"/>
      <c r="AG40" s="547"/>
      <c r="AH40" s="547"/>
      <c r="AI40" s="547"/>
      <c r="AJ40" s="547"/>
      <c r="AK40" s="547"/>
      <c r="AL40" s="547"/>
      <c r="AM40" s="113"/>
      <c r="AN40" s="621"/>
      <c r="AO40" s="622"/>
      <c r="AP40" s="622"/>
      <c r="AQ40" s="622"/>
      <c r="AR40" s="622"/>
      <c r="AS40" s="622"/>
      <c r="AT40" s="622"/>
      <c r="AU40" s="622"/>
      <c r="AV40" s="623"/>
      <c r="AW40" s="247"/>
      <c r="AX40" s="188"/>
      <c r="AY40" s="188"/>
      <c r="BL40" s="249"/>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7"/>
      <c r="AC41" s="548"/>
      <c r="AD41" s="549"/>
      <c r="AE41" s="549"/>
      <c r="AF41" s="549"/>
      <c r="AG41" s="549"/>
      <c r="AH41" s="549"/>
      <c r="AI41" s="549"/>
      <c r="AJ41" s="549"/>
      <c r="AK41" s="549"/>
      <c r="AL41" s="549"/>
      <c r="AM41" s="248"/>
      <c r="AN41" s="250"/>
      <c r="AO41" s="250"/>
      <c r="AP41" s="250"/>
      <c r="AQ41" s="250"/>
      <c r="AR41" s="250"/>
      <c r="AS41" s="250"/>
      <c r="AT41" s="250"/>
      <c r="AU41" s="109"/>
      <c r="AV41" s="109"/>
      <c r="AW41" s="247"/>
      <c r="AX41" s="188"/>
      <c r="AY41" s="188"/>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6"/>
      <c r="AC42" s="546"/>
      <c r="AD42" s="547"/>
      <c r="AE42" s="547"/>
      <c r="AF42" s="547"/>
      <c r="AG42" s="547"/>
      <c r="AH42" s="547"/>
      <c r="AI42" s="547"/>
      <c r="AJ42" s="547"/>
      <c r="AK42" s="547"/>
      <c r="AL42" s="547"/>
      <c r="AM42" s="114"/>
      <c r="AN42" s="180" t="s">
        <v>85</v>
      </c>
      <c r="AO42" s="250"/>
      <c r="AP42" s="250"/>
      <c r="AQ42" s="250"/>
      <c r="AR42" s="250"/>
      <c r="AS42" s="250"/>
      <c r="AT42" s="250"/>
      <c r="AU42" s="250"/>
      <c r="AV42" s="250"/>
      <c r="AW42" s="247"/>
      <c r="AX42" s="188"/>
      <c r="AY42" s="188"/>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7"/>
      <c r="AC43" s="548"/>
      <c r="AD43" s="549"/>
      <c r="AE43" s="549"/>
      <c r="AF43" s="549"/>
      <c r="AG43" s="549"/>
      <c r="AH43" s="549"/>
      <c r="AI43" s="549"/>
      <c r="AJ43" s="549"/>
      <c r="AK43" s="549"/>
      <c r="AL43" s="549"/>
      <c r="AM43" s="248"/>
      <c r="AN43" s="250"/>
      <c r="AO43" s="250"/>
      <c r="AP43" s="250"/>
      <c r="AQ43" s="250"/>
      <c r="AR43" s="250"/>
      <c r="AS43" s="250"/>
      <c r="AT43" s="250"/>
      <c r="AU43" s="250"/>
      <c r="AV43" s="250"/>
      <c r="AW43" s="251"/>
      <c r="AX43" s="188"/>
      <c r="AY43" s="188"/>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6"/>
      <c r="AC44" s="546"/>
      <c r="AD44" s="547"/>
      <c r="AE44" s="547"/>
      <c r="AF44" s="547"/>
      <c r="AG44" s="547"/>
      <c r="AH44" s="547"/>
      <c r="AI44" s="547"/>
      <c r="AJ44" s="547"/>
      <c r="AK44" s="547"/>
      <c r="AL44" s="547"/>
      <c r="AM44" s="248"/>
      <c r="AN44" s="624"/>
      <c r="AO44" s="625"/>
      <c r="AP44" s="625"/>
      <c r="AQ44" s="625"/>
      <c r="AR44" s="625"/>
      <c r="AS44" s="625"/>
      <c r="AT44" s="625"/>
      <c r="AU44" s="625"/>
      <c r="AV44" s="626"/>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7"/>
      <c r="AC45" s="548"/>
      <c r="AD45" s="549"/>
      <c r="AE45" s="549"/>
      <c r="AF45" s="549"/>
      <c r="AG45" s="549"/>
      <c r="AH45" s="549"/>
      <c r="AI45" s="549"/>
      <c r="AJ45" s="549"/>
      <c r="AK45" s="549"/>
      <c r="AL45" s="549"/>
      <c r="AM45" s="254"/>
      <c r="AN45" s="627"/>
      <c r="AO45" s="628"/>
      <c r="AP45" s="628"/>
      <c r="AQ45" s="628"/>
      <c r="AR45" s="628"/>
      <c r="AS45" s="628"/>
      <c r="AT45" s="628"/>
      <c r="AU45" s="628"/>
      <c r="AV45" s="629"/>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6"/>
      <c r="AC46" s="546"/>
      <c r="AD46" s="547"/>
      <c r="AE46" s="547"/>
      <c r="AF46" s="547"/>
      <c r="AG46" s="547"/>
      <c r="AH46" s="547"/>
      <c r="AI46" s="547"/>
      <c r="AJ46" s="547"/>
      <c r="AK46" s="547"/>
      <c r="AL46" s="54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7"/>
      <c r="AC47" s="548"/>
      <c r="AD47" s="549"/>
      <c r="AE47" s="549"/>
      <c r="AF47" s="549"/>
      <c r="AG47" s="549"/>
      <c r="AH47" s="549"/>
      <c r="AI47" s="549"/>
      <c r="AJ47" s="549"/>
      <c r="AK47" s="549"/>
      <c r="AL47" s="54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6"/>
      <c r="AC48" s="546"/>
      <c r="AD48" s="547"/>
      <c r="AE48" s="547"/>
      <c r="AF48" s="547"/>
      <c r="AG48" s="547"/>
      <c r="AH48" s="547"/>
      <c r="AI48" s="547"/>
      <c r="AJ48" s="547"/>
      <c r="AK48" s="547"/>
      <c r="AL48" s="547"/>
      <c r="AM48" s="248"/>
      <c r="AN48" s="585"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5"/>
      <c r="AP48" s="585"/>
      <c r="AQ48" s="585"/>
      <c r="AR48" s="585"/>
      <c r="AS48" s="585"/>
      <c r="AT48" s="585"/>
      <c r="AU48" s="585"/>
      <c r="AV48" s="585"/>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7"/>
      <c r="AC49" s="548"/>
      <c r="AD49" s="549"/>
      <c r="AE49" s="549"/>
      <c r="AF49" s="549"/>
      <c r="AG49" s="549"/>
      <c r="AH49" s="549"/>
      <c r="AI49" s="549"/>
      <c r="AJ49" s="549"/>
      <c r="AK49" s="549"/>
      <c r="AL49" s="549"/>
      <c r="AM49" s="248"/>
      <c r="AN49" s="585"/>
      <c r="AO49" s="585"/>
      <c r="AP49" s="585"/>
      <c r="AQ49" s="585"/>
      <c r="AR49" s="585"/>
      <c r="AS49" s="585"/>
      <c r="AT49" s="585"/>
      <c r="AU49" s="585"/>
      <c r="AV49" s="585"/>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6"/>
      <c r="AC50" s="546"/>
      <c r="AD50" s="547"/>
      <c r="AE50" s="547"/>
      <c r="AF50" s="547"/>
      <c r="AG50" s="547"/>
      <c r="AH50" s="547"/>
      <c r="AI50" s="547"/>
      <c r="AJ50" s="547"/>
      <c r="AK50" s="547"/>
      <c r="AL50" s="547"/>
      <c r="AM50" s="248"/>
      <c r="AN50" s="585"/>
      <c r="AO50" s="585"/>
      <c r="AP50" s="585"/>
      <c r="AQ50" s="585"/>
      <c r="AR50" s="585"/>
      <c r="AS50" s="585"/>
      <c r="AT50" s="585"/>
      <c r="AU50" s="585"/>
      <c r="AV50" s="585"/>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7"/>
      <c r="AC51" s="548"/>
      <c r="AD51" s="549"/>
      <c r="AE51" s="549"/>
      <c r="AF51" s="549"/>
      <c r="AG51" s="549"/>
      <c r="AH51" s="549"/>
      <c r="AI51" s="549"/>
      <c r="AJ51" s="549"/>
      <c r="AK51" s="549"/>
      <c r="AL51" s="549"/>
      <c r="AM51" s="248"/>
      <c r="AN51" s="585"/>
      <c r="AO51" s="585"/>
      <c r="AP51" s="585"/>
      <c r="AQ51" s="585"/>
      <c r="AR51" s="585"/>
      <c r="AS51" s="585"/>
      <c r="AT51" s="585"/>
      <c r="AU51" s="585"/>
      <c r="AV51" s="585"/>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6"/>
      <c r="AC52" s="546"/>
      <c r="AD52" s="547"/>
      <c r="AE52" s="547"/>
      <c r="AF52" s="547"/>
      <c r="AG52" s="547"/>
      <c r="AH52" s="547"/>
      <c r="AI52" s="547"/>
      <c r="AJ52" s="547"/>
      <c r="AK52" s="547"/>
      <c r="AL52" s="547"/>
      <c r="AM52" s="248"/>
      <c r="AN52" s="585"/>
      <c r="AO52" s="585"/>
      <c r="AP52" s="585"/>
      <c r="AQ52" s="585"/>
      <c r="AR52" s="585"/>
      <c r="AS52" s="585"/>
      <c r="AT52" s="585"/>
      <c r="AU52" s="585"/>
      <c r="AV52" s="585"/>
      <c r="AW52" s="115"/>
      <c r="AX52" s="255"/>
      <c r="AZ52" s="259"/>
      <c r="BA52" s="259"/>
      <c r="BB52" s="259"/>
      <c r="BC52" s="259"/>
      <c r="BD52" s="259"/>
      <c r="BE52" s="259"/>
      <c r="BF52" s="259"/>
      <c r="BG52" s="259"/>
      <c r="BH52" s="259"/>
      <c r="BI52" s="259"/>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7"/>
      <c r="AC53" s="548"/>
      <c r="AD53" s="549"/>
      <c r="AE53" s="549"/>
      <c r="AF53" s="549"/>
      <c r="AG53" s="549"/>
      <c r="AH53" s="549"/>
      <c r="AI53" s="549"/>
      <c r="AJ53" s="549"/>
      <c r="AK53" s="549"/>
      <c r="AL53" s="549"/>
      <c r="AM53" s="248"/>
      <c r="AN53" s="585"/>
      <c r="AO53" s="585"/>
      <c r="AP53" s="585"/>
      <c r="AQ53" s="585"/>
      <c r="AR53" s="585"/>
      <c r="AS53" s="585"/>
      <c r="AT53" s="585"/>
      <c r="AU53" s="585"/>
      <c r="AV53" s="585"/>
      <c r="AW53" s="115"/>
      <c r="AX53" s="255"/>
      <c r="AZ53" s="259"/>
      <c r="BA53" s="259"/>
      <c r="BB53" s="259"/>
      <c r="BC53" s="259"/>
      <c r="BD53" s="259"/>
      <c r="BE53" s="259"/>
      <c r="BF53" s="259"/>
      <c r="BG53" s="259"/>
      <c r="BH53" s="259"/>
      <c r="BI53" s="259"/>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6"/>
      <c r="AC54" s="546"/>
      <c r="AD54" s="547"/>
      <c r="AE54" s="547"/>
      <c r="AF54" s="547"/>
      <c r="AG54" s="547"/>
      <c r="AH54" s="547"/>
      <c r="AI54" s="547"/>
      <c r="AJ54" s="547"/>
      <c r="AK54" s="547"/>
      <c r="AL54" s="547"/>
      <c r="AM54" s="248"/>
      <c r="AN54" s="585"/>
      <c r="AO54" s="585"/>
      <c r="AP54" s="585"/>
      <c r="AQ54" s="585"/>
      <c r="AR54" s="585"/>
      <c r="AS54" s="585"/>
      <c r="AT54" s="585"/>
      <c r="AU54" s="585"/>
      <c r="AV54" s="585"/>
      <c r="AW54" s="115"/>
      <c r="AX54" s="255"/>
      <c r="AZ54" s="439"/>
      <c r="BA54" s="439"/>
      <c r="BB54" s="439"/>
      <c r="BC54" s="439"/>
      <c r="BD54" s="439"/>
      <c r="BE54" s="439"/>
      <c r="BF54" s="439"/>
      <c r="BG54" s="439"/>
      <c r="BH54" s="439"/>
      <c r="BI54" s="439"/>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7"/>
      <c r="AC55" s="548"/>
      <c r="AD55" s="549"/>
      <c r="AE55" s="549"/>
      <c r="AF55" s="549"/>
      <c r="AG55" s="549"/>
      <c r="AH55" s="549"/>
      <c r="AI55" s="549"/>
      <c r="AJ55" s="549"/>
      <c r="AK55" s="549"/>
      <c r="AL55" s="54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633"/>
      <c r="C56" s="634"/>
      <c r="D56" s="634"/>
      <c r="E56" s="634"/>
      <c r="F56" s="634"/>
      <c r="G56" s="634"/>
      <c r="H56" s="634"/>
      <c r="I56" s="634"/>
      <c r="J56" s="634"/>
      <c r="K56" s="634"/>
      <c r="L56" s="634"/>
      <c r="M56" s="634"/>
      <c r="N56" s="634"/>
      <c r="O56" s="634"/>
      <c r="P56" s="634"/>
      <c r="Q56" s="634"/>
      <c r="R56" s="546"/>
      <c r="S56" s="547"/>
      <c r="T56" s="547"/>
      <c r="U56" s="547"/>
      <c r="V56" s="547"/>
      <c r="W56" s="547"/>
      <c r="X56" s="547"/>
      <c r="Y56" s="547"/>
      <c r="Z56" s="547"/>
      <c r="AA56" s="547"/>
      <c r="AB56" s="586"/>
      <c r="AC56" s="546"/>
      <c r="AD56" s="547"/>
      <c r="AE56" s="547"/>
      <c r="AF56" s="547"/>
      <c r="AG56" s="547"/>
      <c r="AH56" s="547"/>
      <c r="AI56" s="547"/>
      <c r="AJ56" s="547"/>
      <c r="AK56" s="547"/>
      <c r="AL56" s="547"/>
      <c r="AM56" s="248"/>
      <c r="AN56" s="585"/>
      <c r="AO56" s="585"/>
      <c r="AP56" s="585"/>
      <c r="AQ56" s="585"/>
      <c r="AR56" s="585"/>
      <c r="AS56" s="585"/>
      <c r="AT56" s="585"/>
      <c r="AU56" s="585"/>
      <c r="AV56" s="585"/>
      <c r="AW56" s="115"/>
      <c r="AX56" s="255"/>
      <c r="AY56" s="257"/>
      <c r="AZ56" s="264"/>
      <c r="BA56" s="264"/>
      <c r="BB56" s="264"/>
      <c r="BC56" s="264"/>
      <c r="BD56" s="265"/>
      <c r="BE56" s="265"/>
      <c r="BF56" s="265"/>
      <c r="BG56" s="265"/>
      <c r="BH56" s="265"/>
      <c r="BI56" s="265"/>
      <c r="BJ56" s="255"/>
    </row>
    <row r="57" spans="2:81" ht="12" customHeight="1" x14ac:dyDescent="0.25">
      <c r="B57" s="635"/>
      <c r="C57" s="636"/>
      <c r="D57" s="636"/>
      <c r="E57" s="636"/>
      <c r="F57" s="636"/>
      <c r="G57" s="636"/>
      <c r="H57" s="636"/>
      <c r="I57" s="636"/>
      <c r="J57" s="636"/>
      <c r="K57" s="636"/>
      <c r="L57" s="636"/>
      <c r="M57" s="636"/>
      <c r="N57" s="636"/>
      <c r="O57" s="636"/>
      <c r="P57" s="636"/>
      <c r="Q57" s="636"/>
      <c r="R57" s="548"/>
      <c r="S57" s="549"/>
      <c r="T57" s="549"/>
      <c r="U57" s="549"/>
      <c r="V57" s="549"/>
      <c r="W57" s="549"/>
      <c r="X57" s="549"/>
      <c r="Y57" s="549"/>
      <c r="Z57" s="549"/>
      <c r="AA57" s="549"/>
      <c r="AB57" s="587"/>
      <c r="AC57" s="548"/>
      <c r="AD57" s="549"/>
      <c r="AE57" s="549"/>
      <c r="AF57" s="549"/>
      <c r="AG57" s="549"/>
      <c r="AH57" s="549"/>
      <c r="AI57" s="549"/>
      <c r="AJ57" s="549"/>
      <c r="AK57" s="549"/>
      <c r="AL57" s="549"/>
      <c r="AM57" s="248"/>
      <c r="AN57" s="585"/>
      <c r="AO57" s="585"/>
      <c r="AP57" s="585"/>
      <c r="AQ57" s="585"/>
      <c r="AR57" s="585"/>
      <c r="AS57" s="585"/>
      <c r="AT57" s="585"/>
      <c r="AU57" s="585"/>
      <c r="AV57" s="585"/>
      <c r="AW57" s="115"/>
      <c r="AX57" s="255"/>
      <c r="AY57" s="255"/>
      <c r="AZ57" s="630"/>
      <c r="BA57" s="630"/>
      <c r="BB57" s="630"/>
      <c r="BC57" s="630"/>
      <c r="BD57" s="630"/>
      <c r="BE57" s="630"/>
      <c r="BF57" s="630"/>
      <c r="BG57" s="630"/>
      <c r="BH57" s="630"/>
      <c r="BI57" s="630"/>
    </row>
    <row r="58" spans="2:81" ht="12" customHeight="1" x14ac:dyDescent="0.25">
      <c r="B58" s="633"/>
      <c r="C58" s="634"/>
      <c r="D58" s="634"/>
      <c r="E58" s="634"/>
      <c r="F58" s="634"/>
      <c r="G58" s="634"/>
      <c r="H58" s="634"/>
      <c r="I58" s="634"/>
      <c r="J58" s="634"/>
      <c r="K58" s="634"/>
      <c r="L58" s="634"/>
      <c r="M58" s="634"/>
      <c r="N58" s="634"/>
      <c r="O58" s="634"/>
      <c r="P58" s="634"/>
      <c r="Q58" s="634"/>
      <c r="R58" s="546"/>
      <c r="S58" s="547"/>
      <c r="T58" s="547"/>
      <c r="U58" s="547"/>
      <c r="V58" s="547"/>
      <c r="W58" s="547"/>
      <c r="X58" s="547"/>
      <c r="Y58" s="547"/>
      <c r="Z58" s="547"/>
      <c r="AA58" s="547"/>
      <c r="AB58" s="586"/>
      <c r="AC58" s="546"/>
      <c r="AD58" s="547"/>
      <c r="AE58" s="547"/>
      <c r="AF58" s="547"/>
      <c r="AG58" s="547"/>
      <c r="AH58" s="547"/>
      <c r="AI58" s="547"/>
      <c r="AJ58" s="547"/>
      <c r="AK58" s="547"/>
      <c r="AL58" s="547"/>
      <c r="AM58" s="248"/>
      <c r="AN58" s="585"/>
      <c r="AO58" s="585"/>
      <c r="AP58" s="585"/>
      <c r="AQ58" s="585"/>
      <c r="AR58" s="585"/>
      <c r="AS58" s="585"/>
      <c r="AT58" s="585"/>
      <c r="AU58" s="585"/>
      <c r="AV58" s="585"/>
      <c r="AW58" s="147"/>
      <c r="AY58" s="255"/>
      <c r="AZ58" s="438">
        <f>SUM(AC36:AL65)+AN44</f>
        <v>0</v>
      </c>
      <c r="BA58" s="439"/>
      <c r="BB58" s="439"/>
      <c r="BC58" s="439"/>
      <c r="BD58" s="439"/>
      <c r="BE58" s="439"/>
      <c r="BF58" s="439"/>
      <c r="BG58" s="439"/>
      <c r="BH58" s="439"/>
      <c r="BI58" s="439"/>
    </row>
    <row r="59" spans="2:81" ht="12" customHeight="1" x14ac:dyDescent="0.2">
      <c r="B59" s="635"/>
      <c r="C59" s="636"/>
      <c r="D59" s="636"/>
      <c r="E59" s="636"/>
      <c r="F59" s="636"/>
      <c r="G59" s="636"/>
      <c r="H59" s="636"/>
      <c r="I59" s="636"/>
      <c r="J59" s="636"/>
      <c r="K59" s="636"/>
      <c r="L59" s="636"/>
      <c r="M59" s="636"/>
      <c r="N59" s="636"/>
      <c r="O59" s="636"/>
      <c r="P59" s="636"/>
      <c r="Q59" s="636"/>
      <c r="R59" s="548"/>
      <c r="S59" s="549"/>
      <c r="T59" s="549"/>
      <c r="U59" s="549"/>
      <c r="V59" s="549"/>
      <c r="W59" s="549"/>
      <c r="X59" s="549"/>
      <c r="Y59" s="549"/>
      <c r="Z59" s="549"/>
      <c r="AA59" s="549"/>
      <c r="AB59" s="587"/>
      <c r="AC59" s="548"/>
      <c r="AD59" s="549"/>
      <c r="AE59" s="549"/>
      <c r="AF59" s="549"/>
      <c r="AG59" s="549"/>
      <c r="AH59" s="549"/>
      <c r="AI59" s="549"/>
      <c r="AJ59" s="549"/>
      <c r="AK59" s="549"/>
      <c r="AL59" s="549"/>
      <c r="AM59" s="248"/>
      <c r="AN59" s="266"/>
      <c r="AO59" s="266"/>
      <c r="AP59" s="266"/>
      <c r="AQ59" s="266"/>
      <c r="AR59" s="266"/>
      <c r="AS59" s="266"/>
      <c r="AT59" s="266"/>
      <c r="AU59" s="266"/>
      <c r="AV59" s="266"/>
      <c r="AW59" s="147"/>
      <c r="AX59" s="267"/>
      <c r="AY59" s="255"/>
      <c r="AZ59" s="630" cm="1">
        <f t="array" ref="AZ59">SUM(AC36:AL65+AN44)</f>
        <v>0</v>
      </c>
      <c r="BA59" s="631"/>
      <c r="BB59" s="631"/>
      <c r="BC59" s="631"/>
      <c r="BD59" s="631"/>
      <c r="BE59" s="631"/>
      <c r="BF59" s="631"/>
      <c r="BG59" s="631"/>
      <c r="BH59" s="439"/>
      <c r="BI59" s="439"/>
    </row>
    <row r="60" spans="2:81" ht="12" customHeight="1" x14ac:dyDescent="0.2">
      <c r="B60" s="633"/>
      <c r="C60" s="634"/>
      <c r="D60" s="634"/>
      <c r="E60" s="634"/>
      <c r="F60" s="634"/>
      <c r="G60" s="634"/>
      <c r="H60" s="634"/>
      <c r="I60" s="634"/>
      <c r="J60" s="634"/>
      <c r="K60" s="634"/>
      <c r="L60" s="634"/>
      <c r="M60" s="634"/>
      <c r="N60" s="634"/>
      <c r="O60" s="634"/>
      <c r="P60" s="634"/>
      <c r="Q60" s="634"/>
      <c r="R60" s="546"/>
      <c r="S60" s="547"/>
      <c r="T60" s="547"/>
      <c r="U60" s="547"/>
      <c r="V60" s="547"/>
      <c r="W60" s="547"/>
      <c r="X60" s="547"/>
      <c r="Y60" s="547"/>
      <c r="Z60" s="547"/>
      <c r="AA60" s="547"/>
      <c r="AB60" s="586"/>
      <c r="AC60" s="546"/>
      <c r="AD60" s="547"/>
      <c r="AE60" s="547"/>
      <c r="AF60" s="547"/>
      <c r="AG60" s="547"/>
      <c r="AH60" s="547"/>
      <c r="AI60" s="547"/>
      <c r="AJ60" s="547"/>
      <c r="AK60" s="547"/>
      <c r="AL60" s="54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635"/>
      <c r="C61" s="636"/>
      <c r="D61" s="636"/>
      <c r="E61" s="636"/>
      <c r="F61" s="636"/>
      <c r="G61" s="636"/>
      <c r="H61" s="636"/>
      <c r="I61" s="636"/>
      <c r="J61" s="636"/>
      <c r="K61" s="636"/>
      <c r="L61" s="636"/>
      <c r="M61" s="636"/>
      <c r="N61" s="636"/>
      <c r="O61" s="636"/>
      <c r="P61" s="636"/>
      <c r="Q61" s="636"/>
      <c r="R61" s="548"/>
      <c r="S61" s="549"/>
      <c r="T61" s="549"/>
      <c r="U61" s="549"/>
      <c r="V61" s="549"/>
      <c r="W61" s="549"/>
      <c r="X61" s="549"/>
      <c r="Y61" s="549"/>
      <c r="Z61" s="549"/>
      <c r="AA61" s="549"/>
      <c r="AB61" s="587"/>
      <c r="AC61" s="548"/>
      <c r="AD61" s="549"/>
      <c r="AE61" s="549"/>
      <c r="AF61" s="549"/>
      <c r="AG61" s="549"/>
      <c r="AH61" s="549"/>
      <c r="AI61" s="549"/>
      <c r="AJ61" s="549"/>
      <c r="AK61" s="549"/>
      <c r="AL61" s="54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633"/>
      <c r="C62" s="634"/>
      <c r="D62" s="634"/>
      <c r="E62" s="634"/>
      <c r="F62" s="634"/>
      <c r="G62" s="634"/>
      <c r="H62" s="634"/>
      <c r="I62" s="634"/>
      <c r="J62" s="634"/>
      <c r="K62" s="634"/>
      <c r="L62" s="634"/>
      <c r="M62" s="634"/>
      <c r="N62" s="634"/>
      <c r="O62" s="634"/>
      <c r="P62" s="634"/>
      <c r="Q62" s="634"/>
      <c r="R62" s="546"/>
      <c r="S62" s="547"/>
      <c r="T62" s="547"/>
      <c r="U62" s="547"/>
      <c r="V62" s="547"/>
      <c r="W62" s="547"/>
      <c r="X62" s="547"/>
      <c r="Y62" s="547"/>
      <c r="Z62" s="547"/>
      <c r="AA62" s="547"/>
      <c r="AB62" s="586"/>
      <c r="AC62" s="546"/>
      <c r="AD62" s="547"/>
      <c r="AE62" s="547"/>
      <c r="AF62" s="547"/>
      <c r="AG62" s="547"/>
      <c r="AH62" s="547"/>
      <c r="AI62" s="547"/>
      <c r="AJ62" s="547"/>
      <c r="AK62" s="547"/>
      <c r="AL62" s="547"/>
      <c r="AM62" s="248"/>
      <c r="AN62" s="262"/>
      <c r="AO62" s="262"/>
      <c r="AP62" s="262"/>
      <c r="AQ62" s="262"/>
      <c r="AR62" s="262"/>
      <c r="AS62" s="262"/>
      <c r="AT62" s="262"/>
      <c r="AU62" s="262"/>
      <c r="AV62" s="262"/>
      <c r="AW62" s="147"/>
      <c r="AX62" s="267"/>
      <c r="AY62" s="255"/>
      <c r="AZ62" s="255"/>
    </row>
    <row r="63" spans="2:81" ht="12" customHeight="1" x14ac:dyDescent="0.2">
      <c r="B63" s="635"/>
      <c r="C63" s="636"/>
      <c r="D63" s="636"/>
      <c r="E63" s="636"/>
      <c r="F63" s="636"/>
      <c r="G63" s="636"/>
      <c r="H63" s="636"/>
      <c r="I63" s="636"/>
      <c r="J63" s="636"/>
      <c r="K63" s="636"/>
      <c r="L63" s="636"/>
      <c r="M63" s="636"/>
      <c r="N63" s="636"/>
      <c r="O63" s="636"/>
      <c r="P63" s="636"/>
      <c r="Q63" s="636"/>
      <c r="R63" s="548"/>
      <c r="S63" s="549"/>
      <c r="T63" s="549"/>
      <c r="U63" s="549"/>
      <c r="V63" s="549"/>
      <c r="W63" s="549"/>
      <c r="X63" s="549"/>
      <c r="Y63" s="549"/>
      <c r="Z63" s="549"/>
      <c r="AA63" s="549"/>
      <c r="AB63" s="587"/>
      <c r="AC63" s="548"/>
      <c r="AD63" s="549"/>
      <c r="AE63" s="549"/>
      <c r="AF63" s="549"/>
      <c r="AG63" s="549"/>
      <c r="AH63" s="549"/>
      <c r="AI63" s="549"/>
      <c r="AJ63" s="549"/>
      <c r="AK63" s="549"/>
      <c r="AL63" s="549"/>
      <c r="AM63" s="248"/>
      <c r="AN63" s="262"/>
      <c r="AO63" s="262"/>
      <c r="AP63" s="262"/>
      <c r="AQ63" s="262"/>
      <c r="AR63" s="262"/>
      <c r="AS63" s="262"/>
      <c r="AT63" s="262"/>
      <c r="AU63" s="262"/>
      <c r="AV63" s="262"/>
      <c r="AW63" s="147"/>
      <c r="AX63" s="267"/>
      <c r="AY63" s="255"/>
      <c r="AZ63" s="255"/>
    </row>
    <row r="64" spans="2:81" ht="12" customHeight="1" x14ac:dyDescent="0.2">
      <c r="B64" s="540"/>
      <c r="C64" s="637"/>
      <c r="D64" s="637"/>
      <c r="E64" s="637"/>
      <c r="F64" s="637"/>
      <c r="G64" s="637"/>
      <c r="H64" s="637"/>
      <c r="I64" s="637"/>
      <c r="J64" s="637"/>
      <c r="K64" s="637"/>
      <c r="L64" s="637"/>
      <c r="M64" s="637"/>
      <c r="N64" s="637"/>
      <c r="O64" s="637"/>
      <c r="P64" s="637"/>
      <c r="Q64" s="637"/>
      <c r="R64" s="546"/>
      <c r="S64" s="547"/>
      <c r="T64" s="547"/>
      <c r="U64" s="547"/>
      <c r="V64" s="547"/>
      <c r="W64" s="547"/>
      <c r="X64" s="547"/>
      <c r="Y64" s="547"/>
      <c r="Z64" s="547"/>
      <c r="AA64" s="547"/>
      <c r="AB64" s="586"/>
      <c r="AC64" s="546"/>
      <c r="AD64" s="547"/>
      <c r="AE64" s="547"/>
      <c r="AF64" s="547"/>
      <c r="AG64" s="547"/>
      <c r="AH64" s="547"/>
      <c r="AI64" s="547"/>
      <c r="AJ64" s="547"/>
      <c r="AK64" s="547"/>
      <c r="AL64" s="547"/>
      <c r="AM64" s="248"/>
      <c r="AN64" s="262"/>
      <c r="AO64" s="262"/>
      <c r="AP64" s="262"/>
      <c r="AQ64" s="262"/>
      <c r="AR64" s="262"/>
      <c r="AS64" s="262"/>
      <c r="AT64" s="262"/>
      <c r="AU64" s="262"/>
      <c r="AV64" s="262"/>
      <c r="AW64" s="147"/>
      <c r="AX64" s="267"/>
      <c r="AY64" s="255"/>
      <c r="AZ64" s="255"/>
    </row>
    <row r="65" spans="2:85" ht="12" customHeight="1" x14ac:dyDescent="0.2">
      <c r="B65" s="638"/>
      <c r="C65" s="639"/>
      <c r="D65" s="639"/>
      <c r="E65" s="639"/>
      <c r="F65" s="639"/>
      <c r="G65" s="639"/>
      <c r="H65" s="639"/>
      <c r="I65" s="639"/>
      <c r="J65" s="639"/>
      <c r="K65" s="639"/>
      <c r="L65" s="639"/>
      <c r="M65" s="639"/>
      <c r="N65" s="639"/>
      <c r="O65" s="639"/>
      <c r="P65" s="639"/>
      <c r="Q65" s="639"/>
      <c r="R65" s="548"/>
      <c r="S65" s="549"/>
      <c r="T65" s="549"/>
      <c r="U65" s="549"/>
      <c r="V65" s="549"/>
      <c r="W65" s="549"/>
      <c r="X65" s="549"/>
      <c r="Y65" s="549"/>
      <c r="Z65" s="549"/>
      <c r="AA65" s="549"/>
      <c r="AB65" s="587"/>
      <c r="AC65" s="548"/>
      <c r="AD65" s="549"/>
      <c r="AE65" s="549"/>
      <c r="AF65" s="549"/>
      <c r="AG65" s="549"/>
      <c r="AH65" s="549"/>
      <c r="AI65" s="549"/>
      <c r="AJ65" s="549"/>
      <c r="AK65" s="549"/>
      <c r="AL65" s="54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56" t="s">
        <v>76</v>
      </c>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59" t="s">
        <v>77</v>
      </c>
      <c r="M70" s="559"/>
      <c r="N70" s="559"/>
      <c r="O70" s="559"/>
      <c r="P70" s="559"/>
      <c r="Q70" s="275"/>
      <c r="R70" s="275"/>
      <c r="S70" s="275"/>
      <c r="T70" s="275"/>
      <c r="U70" s="275"/>
      <c r="V70" s="275"/>
      <c r="W70" s="275"/>
      <c r="X70" s="558" t="s">
        <v>78</v>
      </c>
      <c r="Y70" s="558"/>
      <c r="Z70" s="558"/>
      <c r="AA70" s="558"/>
      <c r="AB70" s="558"/>
      <c r="AC70" s="558"/>
      <c r="AD70" s="276"/>
      <c r="AE70" s="276"/>
      <c r="AF70" s="276"/>
      <c r="AG70" s="276"/>
      <c r="AH70" s="276"/>
      <c r="AI70" s="559" t="s">
        <v>177</v>
      </c>
      <c r="AJ70" s="559"/>
      <c r="AK70" s="559"/>
      <c r="AL70" s="559"/>
      <c r="AM70" s="559"/>
      <c r="AN70" s="559"/>
      <c r="AO70" s="559"/>
      <c r="AP70" s="559"/>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550">
        <f>SUM(R36:AB65)</f>
        <v>0</v>
      </c>
      <c r="M72" s="551"/>
      <c r="N72" s="551"/>
      <c r="O72" s="551"/>
      <c r="P72" s="551"/>
      <c r="Q72" s="552"/>
      <c r="R72" s="281"/>
      <c r="S72" s="281"/>
      <c r="T72" s="443"/>
      <c r="U72" s="553" t="s">
        <v>79</v>
      </c>
      <c r="V72" s="553"/>
      <c r="W72" s="281"/>
      <c r="X72" s="560">
        <f>SUM(AC36:AL65)+AN44</f>
        <v>0</v>
      </c>
      <c r="Y72" s="561"/>
      <c r="Z72" s="561"/>
      <c r="AA72" s="561"/>
      <c r="AB72" s="561"/>
      <c r="AC72" s="562"/>
      <c r="AD72" s="279"/>
      <c r="AE72" s="279"/>
      <c r="AF72" s="283" t="s">
        <v>80</v>
      </c>
      <c r="AG72" s="279"/>
      <c r="AH72" s="283"/>
      <c r="AI72" s="279"/>
      <c r="AJ72" s="279"/>
      <c r="AK72" s="557">
        <f>L72+X72</f>
        <v>0</v>
      </c>
      <c r="AL72" s="557"/>
      <c r="AM72" s="557"/>
      <c r="AN72" s="557"/>
      <c r="AO72" s="557"/>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574"/>
      <c r="H74" s="574"/>
      <c r="I74" s="574"/>
      <c r="J74" s="574"/>
      <c r="K74" s="286"/>
      <c r="L74" s="573"/>
      <c r="M74" s="573"/>
      <c r="N74" s="573"/>
      <c r="O74" s="286"/>
      <c r="P74" s="286"/>
      <c r="R74" s="288"/>
      <c r="S74" s="289"/>
      <c r="T74" s="289"/>
      <c r="U74" s="289"/>
      <c r="V74" s="290"/>
      <c r="W74" s="442"/>
      <c r="X74" s="288"/>
      <c r="Y74" s="289"/>
      <c r="Z74" s="289"/>
      <c r="AA74" s="289"/>
      <c r="AB74" s="289"/>
      <c r="AC74" s="288"/>
      <c r="AD74" s="289"/>
      <c r="AE74" s="292"/>
      <c r="AF74" s="572"/>
      <c r="AG74" s="572"/>
      <c r="AH74" s="572"/>
      <c r="AI74" s="288"/>
      <c r="AJ74" s="288"/>
      <c r="AK74" s="289"/>
      <c r="AU74" s="134"/>
      <c r="AV74" s="134"/>
      <c r="AW74" s="110"/>
      <c r="AX74" s="293"/>
      <c r="AY74" s="294"/>
      <c r="AZ74" s="29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255"/>
      <c r="AY75" s="255"/>
      <c r="AZ75" s="255"/>
    </row>
    <row r="76" spans="2:85" s="297" customFormat="1" ht="35.25" customHeight="1" x14ac:dyDescent="0.25">
      <c r="B76" s="554" t="s">
        <v>115</v>
      </c>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632" t="s">
        <v>59</v>
      </c>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632" t="s">
        <v>8</v>
      </c>
      <c r="H80" s="632"/>
      <c r="I80" s="632"/>
      <c r="J80" s="632"/>
      <c r="K80" s="632"/>
      <c r="L80" s="632"/>
      <c r="M80" s="632"/>
      <c r="N80" s="632"/>
      <c r="O80" s="632"/>
      <c r="P80" s="632"/>
      <c r="Q80" s="632"/>
      <c r="R80" s="632"/>
      <c r="S80" s="632"/>
      <c r="T80" s="632"/>
      <c r="U80" s="632"/>
      <c r="V80" s="632"/>
      <c r="W80" s="632"/>
      <c r="X80" s="632"/>
      <c r="Y80" s="632"/>
      <c r="Z80" s="632"/>
      <c r="AA80" s="632"/>
      <c r="AB80" s="632"/>
      <c r="AC80" s="632"/>
      <c r="AD80" s="632"/>
      <c r="AE80" s="632"/>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566" t="s">
        <v>86</v>
      </c>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7" t="s">
        <v>87</v>
      </c>
      <c r="AQ82" s="567"/>
      <c r="AR82" s="567"/>
      <c r="AS82" s="567"/>
      <c r="AT82" s="567"/>
      <c r="AU82" s="567"/>
      <c r="AV82" s="567"/>
      <c r="AW82" s="567"/>
      <c r="AX82" s="296"/>
      <c r="AY82" s="296"/>
      <c r="AZ82" s="296"/>
      <c r="BA82" s="297"/>
      <c r="BB82" s="297"/>
      <c r="BC82" s="297"/>
      <c r="BD82" s="297"/>
      <c r="BE82" s="297"/>
      <c r="BF82" s="297"/>
    </row>
    <row r="83" spans="2:85" s="305" customFormat="1" ht="4.5" customHeight="1" x14ac:dyDescent="0.25">
      <c r="B83" s="437"/>
      <c r="C83" s="30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7"/>
      <c r="AQ83" s="567"/>
      <c r="AR83" s="567"/>
      <c r="AS83" s="567"/>
      <c r="AT83" s="567"/>
      <c r="AU83" s="567"/>
      <c r="AV83" s="567"/>
      <c r="AW83" s="567"/>
      <c r="AX83" s="296"/>
      <c r="AY83" s="296"/>
      <c r="AZ83" s="296"/>
      <c r="BA83" s="297"/>
      <c r="BB83" s="297"/>
      <c r="BC83" s="297"/>
      <c r="BD83" s="297"/>
      <c r="BE83" s="297"/>
      <c r="BF83" s="297"/>
    </row>
    <row r="84" spans="2:85" s="305" customFormat="1" ht="5.25" customHeight="1" x14ac:dyDescent="0.25">
      <c r="B84" s="437"/>
      <c r="C84" s="30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7"/>
      <c r="AQ84" s="567"/>
      <c r="AR84" s="567"/>
      <c r="AS84" s="567"/>
      <c r="AT84" s="567"/>
      <c r="AU84" s="567"/>
      <c r="AV84" s="567"/>
      <c r="AW84" s="567"/>
      <c r="AX84" s="296"/>
      <c r="AY84" s="296"/>
      <c r="AZ84" s="296"/>
      <c r="BA84" s="297"/>
      <c r="BB84" s="297"/>
      <c r="BC84" s="297"/>
      <c r="BD84" s="297"/>
      <c r="BE84" s="297"/>
      <c r="BF84" s="297"/>
    </row>
    <row r="85" spans="2:85" s="305" customFormat="1" ht="5.25" customHeight="1" x14ac:dyDescent="0.25">
      <c r="B85" s="437"/>
      <c r="C85" s="30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7"/>
      <c r="AQ85" s="567"/>
      <c r="AR85" s="567"/>
      <c r="AS85" s="567"/>
      <c r="AT85" s="567"/>
      <c r="AU85" s="567"/>
      <c r="AV85" s="567"/>
      <c r="AW85" s="567"/>
      <c r="AX85" s="296"/>
      <c r="AY85" s="296"/>
      <c r="AZ85" s="296"/>
      <c r="BA85" s="297"/>
      <c r="BB85" s="297"/>
      <c r="BC85" s="297"/>
      <c r="BD85" s="297"/>
      <c r="BE85" s="297"/>
      <c r="BF85" s="297"/>
    </row>
    <row r="86" spans="2:85" s="305" customFormat="1" ht="5.25" customHeight="1" x14ac:dyDescent="0.25">
      <c r="B86" s="437"/>
      <c r="C86" s="30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87" t="s">
        <v>89</v>
      </c>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63" t="s">
        <v>103</v>
      </c>
      <c r="C95" s="563"/>
      <c r="D95" s="563"/>
      <c r="E95" s="563"/>
      <c r="F95" s="563"/>
      <c r="G95" s="563"/>
      <c r="H95" s="563"/>
      <c r="I95" s="563"/>
      <c r="J95" s="563"/>
      <c r="K95" s="563"/>
      <c r="L95" s="563"/>
      <c r="M95" s="563"/>
      <c r="N95" s="563"/>
      <c r="O95" s="563"/>
      <c r="P95" s="563"/>
      <c r="Q95" s="563"/>
      <c r="R95" s="563"/>
      <c r="S95" s="563"/>
      <c r="T95" s="563"/>
      <c r="U95" s="563"/>
      <c r="V95" s="563"/>
      <c r="W95" s="563"/>
      <c r="X95" s="563"/>
      <c r="Y95" s="563"/>
      <c r="Z95" s="563"/>
      <c r="AA95" s="563"/>
      <c r="AB95" s="563"/>
      <c r="AC95" s="563"/>
      <c r="AD95" s="563"/>
      <c r="AE95" s="563"/>
      <c r="AF95" s="563"/>
      <c r="AG95" s="563"/>
      <c r="AH95" s="563"/>
      <c r="AI95" s="563"/>
      <c r="AJ95" s="563"/>
      <c r="AK95" s="563"/>
      <c r="AL95" s="563"/>
      <c r="AM95" s="563"/>
      <c r="AN95" s="563"/>
      <c r="AO95" s="563"/>
      <c r="AP95" s="563"/>
      <c r="AQ95" s="563"/>
      <c r="AR95" s="563"/>
      <c r="AS95" s="563"/>
      <c r="AT95" s="563"/>
      <c r="AU95" s="563"/>
      <c r="AV95" s="563"/>
      <c r="AW95" s="563"/>
      <c r="AX95" s="296"/>
      <c r="AY95" s="296"/>
      <c r="AZ95" s="296"/>
      <c r="BA95" s="297"/>
      <c r="BB95" s="297"/>
      <c r="BC95" s="297"/>
      <c r="BD95" s="297"/>
      <c r="BE95" s="297"/>
      <c r="BF95" s="297"/>
    </row>
    <row r="96" spans="2:85" s="305" customFormat="1" ht="17.25" customHeight="1" x14ac:dyDescent="0.25">
      <c r="B96" s="518" t="s">
        <v>157</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296"/>
      <c r="AY96" s="296"/>
      <c r="AZ96" s="296"/>
      <c r="BA96" s="297"/>
      <c r="BB96" s="297"/>
      <c r="BC96" s="297"/>
      <c r="BD96" s="297"/>
      <c r="BE96" s="297"/>
      <c r="BF96" s="297"/>
    </row>
    <row r="97" spans="2:58" s="305"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296"/>
      <c r="AY97" s="296"/>
      <c r="AZ97" s="296"/>
      <c r="BA97" s="297"/>
      <c r="BB97" s="297"/>
      <c r="BC97" s="297"/>
      <c r="BD97" s="297"/>
      <c r="BE97" s="297"/>
      <c r="BF97" s="297"/>
    </row>
    <row r="98" spans="2:58" s="305"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296"/>
      <c r="AY98" s="296"/>
      <c r="AZ98" s="296"/>
      <c r="BA98" s="297"/>
      <c r="BB98" s="297"/>
      <c r="BC98" s="297"/>
      <c r="BD98" s="297"/>
      <c r="BE98" s="297"/>
      <c r="BF98" s="297"/>
    </row>
    <row r="99" spans="2:58" s="305"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296"/>
      <c r="AY99" s="296"/>
      <c r="AZ99" s="296"/>
      <c r="BA99" s="297"/>
      <c r="BB99" s="297"/>
      <c r="BC99" s="297"/>
      <c r="BD99" s="297"/>
      <c r="BE99" s="297"/>
      <c r="BF99" s="297"/>
    </row>
    <row r="100" spans="2:58" s="305"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t="s">
        <v>100</v>
      </c>
      <c r="D102" s="308"/>
      <c r="E102" s="308"/>
      <c r="F102" s="308"/>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14"/>
      <c r="AK102" s="568" t="s">
        <v>65</v>
      </c>
      <c r="AL102" s="568"/>
      <c r="AM102" s="568"/>
      <c r="AN102" s="568"/>
      <c r="AO102" s="568"/>
      <c r="AP102" s="568"/>
      <c r="AQ102" s="568"/>
      <c r="AR102" s="568"/>
      <c r="AS102" s="568"/>
      <c r="AT102" s="568"/>
      <c r="AU102" s="568"/>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14"/>
      <c r="AK103" s="555"/>
      <c r="AL103" s="555"/>
      <c r="AM103" s="555"/>
      <c r="AN103" s="555"/>
      <c r="AO103" s="555"/>
      <c r="AP103" s="555"/>
      <c r="AQ103" s="555"/>
      <c r="AR103" s="555"/>
      <c r="AS103" s="555"/>
      <c r="AT103" s="555"/>
      <c r="AU103" s="555"/>
      <c r="AV103" s="555"/>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106"/>
      <c r="AK104" s="555"/>
      <c r="AL104" s="555"/>
      <c r="AM104" s="555"/>
      <c r="AN104" s="555"/>
      <c r="AO104" s="555"/>
      <c r="AP104" s="555"/>
      <c r="AQ104" s="555"/>
      <c r="AR104" s="555"/>
      <c r="AS104" s="555"/>
      <c r="AT104" s="555"/>
      <c r="AU104" s="555"/>
      <c r="AV104" s="555"/>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16"/>
      <c r="AK105" s="555"/>
      <c r="AL105" s="555"/>
      <c r="AM105" s="555"/>
      <c r="AN105" s="555"/>
      <c r="AO105" s="555"/>
      <c r="AP105" s="555"/>
      <c r="AQ105" s="555"/>
      <c r="AR105" s="555"/>
      <c r="AS105" s="555"/>
      <c r="AT105" s="555"/>
      <c r="AU105" s="555"/>
      <c r="AV105" s="555"/>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555"/>
      <c r="AL106" s="555"/>
      <c r="AM106" s="555"/>
      <c r="AN106" s="555"/>
      <c r="AO106" s="555"/>
      <c r="AP106" s="555"/>
      <c r="AQ106" s="555"/>
      <c r="AR106" s="555"/>
      <c r="AS106" s="555"/>
      <c r="AT106" s="555"/>
      <c r="AU106" s="555"/>
      <c r="AV106" s="555"/>
      <c r="AW106" s="322"/>
      <c r="AX106" s="153"/>
      <c r="AY106" s="153"/>
      <c r="AZ106" s="153"/>
    </row>
    <row r="107" spans="2:58" s="319" customFormat="1" ht="16.5" customHeight="1" x14ac:dyDescent="0.25">
      <c r="B107" s="320"/>
      <c r="C107" s="569" t="s">
        <v>66</v>
      </c>
      <c r="D107" s="569"/>
      <c r="E107" s="569"/>
      <c r="F107" s="569"/>
      <c r="G107" s="569"/>
      <c r="H107" s="441"/>
      <c r="I107" s="316"/>
      <c r="J107" s="316"/>
      <c r="K107" s="316"/>
      <c r="L107" s="564" t="s">
        <v>193</v>
      </c>
      <c r="M107" s="570"/>
      <c r="N107" s="570"/>
      <c r="O107" s="570"/>
      <c r="P107" s="570"/>
      <c r="Q107" s="570"/>
      <c r="R107" s="565"/>
      <c r="S107" s="316"/>
      <c r="T107" s="316"/>
      <c r="U107" s="316"/>
      <c r="V107" s="316"/>
      <c r="W107" s="571" t="s">
        <v>67</v>
      </c>
      <c r="X107" s="571"/>
      <c r="Y107" s="108" t="s">
        <v>194</v>
      </c>
      <c r="Z107" s="212"/>
      <c r="AA107" s="108" t="s">
        <v>195</v>
      </c>
      <c r="AB107" s="212"/>
      <c r="AC107" s="564" t="s">
        <v>196</v>
      </c>
      <c r="AD107" s="565"/>
      <c r="AE107" s="322"/>
      <c r="AF107" s="322"/>
      <c r="AG107" s="322"/>
      <c r="AH107" s="322"/>
      <c r="AI107" s="322"/>
      <c r="AJ107" s="316"/>
      <c r="AK107" s="555"/>
      <c r="AL107" s="555"/>
      <c r="AM107" s="555"/>
      <c r="AN107" s="555"/>
      <c r="AO107" s="555"/>
      <c r="AP107" s="555"/>
      <c r="AQ107" s="555"/>
      <c r="AR107" s="555"/>
      <c r="AS107" s="555"/>
      <c r="AT107" s="555"/>
      <c r="AU107" s="555"/>
      <c r="AV107" s="555"/>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555"/>
      <c r="AL108" s="555"/>
      <c r="AM108" s="555"/>
      <c r="AN108" s="555"/>
      <c r="AO108" s="555"/>
      <c r="AP108" s="555"/>
      <c r="AQ108" s="555"/>
      <c r="AR108" s="555"/>
      <c r="AS108" s="555"/>
      <c r="AT108" s="555"/>
      <c r="AU108" s="555"/>
      <c r="AV108" s="555"/>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520" t="s">
        <v>184</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333"/>
      <c r="AY112" s="334"/>
    </row>
    <row r="113" spans="2:50" s="335"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333"/>
    </row>
    <row r="114" spans="2:50" s="332"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336"/>
    </row>
    <row r="115" spans="2:50" s="332"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336"/>
    </row>
    <row r="116" spans="2:50" s="332"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516" t="s">
        <v>91</v>
      </c>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336"/>
    </row>
    <row r="119" spans="2:50" s="332" customFormat="1" ht="12.75" x14ac:dyDescent="0.2">
      <c r="C119" s="339"/>
      <c r="D119" s="339"/>
      <c r="E119" s="339"/>
      <c r="F119" s="339"/>
      <c r="G119" s="339"/>
      <c r="H119" s="339"/>
      <c r="I119" s="339"/>
      <c r="J119" s="339"/>
      <c r="K119" s="339"/>
      <c r="L119" s="339"/>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CuFz+7wqrkXMSlKwELAhQyV3FU8R9DRtUUFEcWUdoj8NXMEhj3YWiSjUwWTL2QIoK2R3BEEClKfakioV/Zjeuw==" saltValue="x2dCsqzXKBIkjcjc9BK58Q==" spinCount="100000" sheet="1" objects="1" scenarios="1"/>
  <customSheetViews>
    <customSheetView guid="{8BBDF041-1EC5-4F43-8AC5-BFD5AE5CB39A}" showPageBreaks="1" zeroValues="0" fitToPage="1" printArea="1" hiddenRows="1" topLeftCell="A57">
      <selection activeCell="BE67" sqref="BE67"/>
      <colBreaks count="1" manualBreakCount="1">
        <brk id="50" max="1048575" man="1"/>
      </colBreaks>
      <pageMargins left="0" right="0" top="0" bottom="0" header="0" footer="0"/>
      <printOptions horizontalCentered="1" verticalCentered="1"/>
      <pageSetup paperSize="9" scale="57" orientation="portrait" r:id="rId1"/>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6A069894-0963-4B1F-9F7F-A47F432328A6}"/>
    <dataValidation allowBlank="1" showErrorMessage="1" promptTitle="Optiion gestion pilotée du PERCO" sqref="AW91 AW101 AW87:AW89 AW93:AW94" xr:uid="{CB140654-18A1-462A-923F-00E658E73E8C}"/>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6D9FB50-AB48-4CC1-9D78-E7FCDCE38013}"/>
    <dataValidation allowBlank="1" showInputMessage="1" showErrorMessage="1" sqref="AW13:IA13 AK19 AN19:AW19 Z28:IA28 AU14" xr:uid="{DA753DC9-AFBC-4453-8C68-293F9713ADC6}"/>
    <dataValidation allowBlank="1" showInputMessage="1" showErrorMessage="1" promptTitle="Numéro sécurité sociale" prompt="Données obligatoires" sqref="AA6 AA23" xr:uid="{4B35190D-9D1A-417A-9B4D-CFBEEEFD09F9}"/>
    <dataValidation allowBlank="1" showInputMessage="1" showErrorMessage="1" prompt="Merci d'indiquer vos noms et prénoms en majuscules" sqref="Z10 Z7:Z8" xr:uid="{9C6B49B4-65B8-4CF2-8871-C0C385A63851}"/>
    <dataValidation errorStyle="information" allowBlank="1" showInputMessage="1" showErrorMessage="1" error="Données non valides" sqref="AH13:AV13" xr:uid="{D749FC74-9894-4C92-98A5-9307B7B4A385}"/>
    <dataValidation type="textLength" allowBlank="1" showInputMessage="1" showErrorMessage="1" prompt="Compris en 13 et 15 caractères (la clé n'est pas obligatoire)_x000a_" sqref="M7:Y7" xr:uid="{80F956E2-8BBA-426B-B964-9E30D61820BB}">
      <formula1>13</formula1>
      <formula2>15</formula2>
    </dataValidation>
    <dataValidation type="list" allowBlank="1" showInputMessage="1" showErrorMessage="1" sqref="C102" xr:uid="{7A057D73-9E0C-46C6-988D-131A764C4C53}">
      <formula1>$R$144:$R$145</formula1>
    </dataValidation>
    <dataValidation type="list" allowBlank="1" showInputMessage="1" showErrorMessage="1" sqref="M15:Y15" xr:uid="{B663BD87-FB93-4989-963F-F7050DF392B9}">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F8FC80D7-F18A-44A8-8678-90C086C7CD77}">
      <formula1>$Q$137:$Q$138</formula1>
    </dataValidation>
  </dataValidations>
  <hyperlinks>
    <hyperlink ref="AP82:AW85" location="'Modalités de versement'!A1" display="Plus d'information &gt;" xr:uid="{51A78190-3BEA-42F2-B0AD-31A85B9A3437}"/>
  </hyperlinks>
  <printOptions horizontalCentered="1" verticalCentered="1"/>
  <pageMargins left="0" right="0" top="0" bottom="0" header="0" footer="0"/>
  <pageSetup paperSize="9" scale="57"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6162" r:id="rId5" name="Check Box 18">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6163" r:id="rId6" name="Check Box 19">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DFA458A-1DC2-4F44-93EE-5CC7E8D59E40}">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FAE2E89-1F0E-4FFB-BDB9-C119588BF734}">
          <x14:formula1>
            <xm:f>Données!$C$16:$C$19</xm:f>
          </x14:formula1>
          <xm:sqref>AN38</xm:sqref>
        </x14:dataValidation>
        <x14:dataValidation type="list" allowBlank="1" showInputMessage="1" showErrorMessage="1" xr:uid="{79CC06D7-89FA-4971-91A2-9A0288E98F82}">
          <x14:formula1>
            <xm:f>Données!$C$29:$C$31</xm:f>
          </x14:formula1>
          <xm:sqref>M17:Y17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G555"/>
  <sheetViews>
    <sheetView showZeros="0" zoomScaleNormal="100" workbookViewId="0">
      <selection activeCell="AX22" sqref="AX22"/>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88" t="s">
        <v>52</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56" t="s">
        <v>72</v>
      </c>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99"/>
      <c r="N5" s="600"/>
      <c r="O5" s="600"/>
      <c r="P5" s="600"/>
      <c r="Q5" s="601"/>
      <c r="R5" s="592" t="s">
        <v>54</v>
      </c>
      <c r="S5" s="592"/>
      <c r="T5" s="593"/>
      <c r="U5" s="594"/>
      <c r="V5" s="594"/>
      <c r="W5" s="594"/>
      <c r="X5" s="594"/>
      <c r="Y5" s="595"/>
      <c r="Z5" s="421"/>
      <c r="AA5" s="196"/>
      <c r="AB5" s="196" t="s">
        <v>55</v>
      </c>
      <c r="AC5" s="190"/>
      <c r="AD5" s="421"/>
      <c r="AE5" s="190"/>
      <c r="AF5" s="193"/>
      <c r="AG5" s="193"/>
      <c r="AH5" s="596"/>
      <c r="AI5" s="597"/>
      <c r="AJ5" s="597"/>
      <c r="AK5" s="597"/>
      <c r="AL5" s="597"/>
      <c r="AM5" s="597"/>
      <c r="AN5" s="597"/>
      <c r="AO5" s="597"/>
      <c r="AP5" s="597"/>
      <c r="AQ5" s="597"/>
      <c r="AR5" s="597"/>
      <c r="AS5" s="597"/>
      <c r="AT5" s="597"/>
      <c r="AU5" s="597"/>
      <c r="AV5" s="598"/>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89"/>
      <c r="N7" s="590"/>
      <c r="O7" s="590"/>
      <c r="P7" s="590"/>
      <c r="Q7" s="590"/>
      <c r="R7" s="590"/>
      <c r="S7" s="590"/>
      <c r="T7" s="590"/>
      <c r="U7" s="590"/>
      <c r="V7" s="590"/>
      <c r="W7" s="590"/>
      <c r="X7" s="590"/>
      <c r="Y7" s="591"/>
      <c r="Z7" s="202"/>
      <c r="AA7" s="198"/>
      <c r="AB7" s="422" t="s">
        <v>120</v>
      </c>
      <c r="AC7" s="198"/>
      <c r="AD7" s="198"/>
      <c r="AE7" s="198"/>
      <c r="AF7" s="193"/>
      <c r="AG7" s="193"/>
      <c r="AH7" s="596"/>
      <c r="AI7" s="597"/>
      <c r="AJ7" s="597"/>
      <c r="AK7" s="597"/>
      <c r="AL7" s="597"/>
      <c r="AM7" s="597"/>
      <c r="AN7" s="597"/>
      <c r="AO7" s="597"/>
      <c r="AP7" s="597"/>
      <c r="AQ7" s="597"/>
      <c r="AR7" s="597"/>
      <c r="AS7" s="597"/>
      <c r="AT7" s="597"/>
      <c r="AU7" s="597"/>
      <c r="AV7" s="598"/>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602"/>
      <c r="N9" s="603"/>
      <c r="O9" s="603"/>
      <c r="P9" s="603"/>
      <c r="Q9" s="604"/>
      <c r="R9" s="205" t="s">
        <v>122</v>
      </c>
      <c r="S9" s="205"/>
      <c r="T9" s="205"/>
      <c r="U9" s="205"/>
      <c r="V9" s="205"/>
      <c r="W9" s="205"/>
      <c r="X9" s="196"/>
      <c r="Y9" s="427"/>
      <c r="Z9" s="420"/>
      <c r="AA9" s="420"/>
      <c r="AB9" s="423" t="s">
        <v>124</v>
      </c>
      <c r="AC9" s="420"/>
      <c r="AD9" s="420"/>
      <c r="AE9" s="198"/>
      <c r="AF9" s="193"/>
      <c r="AG9" s="193"/>
      <c r="AH9" s="596"/>
      <c r="AI9" s="597"/>
      <c r="AJ9" s="597"/>
      <c r="AK9" s="597"/>
      <c r="AL9" s="597"/>
      <c r="AM9" s="597"/>
      <c r="AN9" s="597"/>
      <c r="AO9" s="597"/>
      <c r="AP9" s="597"/>
      <c r="AQ9" s="597"/>
      <c r="AR9" s="597"/>
      <c r="AS9" s="597"/>
      <c r="AT9" s="597"/>
      <c r="AU9" s="597"/>
      <c r="AV9" s="598"/>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89"/>
      <c r="N11" s="590"/>
      <c r="O11" s="590"/>
      <c r="P11" s="590"/>
      <c r="Q11" s="590"/>
      <c r="R11" s="590"/>
      <c r="S11" s="590"/>
      <c r="T11" s="590"/>
      <c r="U11" s="590"/>
      <c r="V11" s="590"/>
      <c r="W11" s="590"/>
      <c r="X11" s="590"/>
      <c r="Y11" s="591"/>
      <c r="Z11" s="420"/>
      <c r="AA11" s="420"/>
      <c r="AB11" s="274" t="s">
        <v>123</v>
      </c>
      <c r="AC11" s="420"/>
      <c r="AD11" s="420"/>
      <c r="AE11" s="198"/>
      <c r="AF11" s="193"/>
      <c r="AG11" s="193"/>
      <c r="AH11" s="589"/>
      <c r="AI11" s="590"/>
      <c r="AJ11" s="590"/>
      <c r="AK11" s="590"/>
      <c r="AL11" s="590"/>
      <c r="AM11" s="590"/>
      <c r="AN11" s="590"/>
      <c r="AO11" s="590"/>
      <c r="AP11" s="590"/>
      <c r="AQ11" s="590"/>
      <c r="AR11" s="590"/>
      <c r="AS11" s="590"/>
      <c r="AT11" s="590"/>
      <c r="AU11" s="590"/>
      <c r="AV11" s="591"/>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89"/>
      <c r="N13" s="590"/>
      <c r="O13" s="590"/>
      <c r="P13" s="590"/>
      <c r="Q13" s="591"/>
      <c r="R13" s="592" t="s">
        <v>41</v>
      </c>
      <c r="S13" s="592"/>
      <c r="T13" s="593"/>
      <c r="U13" s="594"/>
      <c r="V13" s="594"/>
      <c r="W13" s="594"/>
      <c r="X13" s="594"/>
      <c r="Y13" s="595"/>
      <c r="Z13" s="420"/>
      <c r="AA13" s="420"/>
      <c r="AB13" s="424" t="s">
        <v>57</v>
      </c>
      <c r="AC13" s="425"/>
      <c r="AD13" s="425"/>
      <c r="AE13" s="198"/>
      <c r="AF13" s="425"/>
      <c r="AG13" s="425"/>
      <c r="AH13" s="605"/>
      <c r="AI13" s="606"/>
      <c r="AJ13" s="606"/>
      <c r="AK13" s="606"/>
      <c r="AL13" s="606"/>
      <c r="AM13" s="606"/>
      <c r="AN13" s="606"/>
      <c r="AO13" s="606"/>
      <c r="AP13" s="606"/>
      <c r="AQ13" s="606"/>
      <c r="AR13" s="606"/>
      <c r="AS13" s="606"/>
      <c r="AT13" s="606"/>
      <c r="AU13" s="606"/>
      <c r="AV13" s="607"/>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93"/>
      <c r="N15" s="594"/>
      <c r="O15" s="594"/>
      <c r="P15" s="594"/>
      <c r="Q15" s="594"/>
      <c r="R15" s="594"/>
      <c r="S15" s="594"/>
      <c r="T15" s="594"/>
      <c r="U15" s="594"/>
      <c r="V15" s="594"/>
      <c r="W15" s="594"/>
      <c r="X15" s="594"/>
      <c r="Y15" s="595"/>
      <c r="Z15" s="207"/>
      <c r="AA15" s="208"/>
      <c r="AB15" s="426" t="s">
        <v>58</v>
      </c>
      <c r="AC15" s="209"/>
      <c r="AD15" s="210"/>
      <c r="AE15" s="198"/>
      <c r="AF15" s="214"/>
      <c r="AG15" s="190"/>
      <c r="AH15" s="596"/>
      <c r="AI15" s="597"/>
      <c r="AJ15" s="597"/>
      <c r="AK15" s="597"/>
      <c r="AL15" s="597"/>
      <c r="AM15" s="597"/>
      <c r="AN15" s="597"/>
      <c r="AO15" s="597"/>
      <c r="AP15" s="597"/>
      <c r="AQ15" s="597"/>
      <c r="AR15" s="597"/>
      <c r="AS15" s="597"/>
      <c r="AT15" s="597"/>
      <c r="AU15" s="597"/>
      <c r="AV15" s="598"/>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93"/>
      <c r="N17" s="594"/>
      <c r="O17" s="594"/>
      <c r="P17" s="594"/>
      <c r="Q17" s="594"/>
      <c r="R17" s="594"/>
      <c r="S17" s="594"/>
      <c r="T17" s="594"/>
      <c r="U17" s="594"/>
      <c r="V17" s="594"/>
      <c r="W17" s="594"/>
      <c r="X17" s="594"/>
      <c r="Y17" s="595"/>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1" t="s">
        <v>73</v>
      </c>
      <c r="C20" s="581"/>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78">
        <f>'Informations Entreprise'!$L$9</f>
        <v>0</v>
      </c>
      <c r="N22" s="579"/>
      <c r="O22" s="579"/>
      <c r="P22" s="579"/>
      <c r="Q22" s="579"/>
      <c r="R22" s="579"/>
      <c r="S22" s="579"/>
      <c r="T22" s="579"/>
      <c r="U22" s="579"/>
      <c r="V22" s="579"/>
      <c r="W22" s="579"/>
      <c r="X22" s="579"/>
      <c r="Y22" s="580"/>
      <c r="Z22" s="229"/>
      <c r="AA22" s="229"/>
      <c r="AB22" s="444" t="s">
        <v>74</v>
      </c>
      <c r="AC22" s="444"/>
      <c r="AD22" s="221"/>
      <c r="AE22" s="221"/>
      <c r="AF22" s="221"/>
      <c r="AG22" s="221"/>
      <c r="AH22" s="582">
        <f>'Informations Entreprise'!BA9</f>
        <v>0</v>
      </c>
      <c r="AI22" s="583"/>
      <c r="AJ22" s="583"/>
      <c r="AK22" s="583"/>
      <c r="AL22" s="583"/>
      <c r="AM22" s="583"/>
      <c r="AN22" s="583"/>
      <c r="AO22" s="583"/>
      <c r="AP22" s="583"/>
      <c r="AQ22" s="583"/>
      <c r="AR22" s="583"/>
      <c r="AS22" s="583"/>
      <c r="AT22" s="583"/>
      <c r="AU22" s="583"/>
      <c r="AV22" s="584"/>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75">
        <f>'Informations Entreprise'!$L$11</f>
        <v>0</v>
      </c>
      <c r="N24" s="576"/>
      <c r="O24" s="576"/>
      <c r="P24" s="576"/>
      <c r="Q24" s="576"/>
      <c r="R24" s="576"/>
      <c r="S24" s="576"/>
      <c r="T24" s="576"/>
      <c r="U24" s="576"/>
      <c r="V24" s="576"/>
      <c r="W24" s="576"/>
      <c r="X24" s="576"/>
      <c r="Y24" s="577"/>
      <c r="Z24" s="225"/>
      <c r="AA24" s="225"/>
      <c r="AB24" s="444" t="s">
        <v>158</v>
      </c>
      <c r="AC24" s="225"/>
      <c r="AD24" s="225"/>
      <c r="AE24" s="225"/>
      <c r="AF24" s="225"/>
      <c r="AG24" s="225"/>
      <c r="AH24" s="582" t="str">
        <f>'Informations Entreprise'!AM37</f>
        <v>Versements volontaires</v>
      </c>
      <c r="AI24" s="583"/>
      <c r="AJ24" s="583"/>
      <c r="AK24" s="583"/>
      <c r="AL24" s="583"/>
      <c r="AM24" s="583"/>
      <c r="AN24" s="583"/>
      <c r="AO24" s="583"/>
      <c r="AP24" s="583"/>
      <c r="AQ24" s="583"/>
      <c r="AR24" s="583"/>
      <c r="AS24" s="583"/>
      <c r="AT24" s="583"/>
      <c r="AU24" s="583"/>
      <c r="AV24" s="584"/>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75">
        <f>'Informations Entreprise'!$L$15</f>
        <v>0</v>
      </c>
      <c r="N26" s="576"/>
      <c r="O26" s="576"/>
      <c r="P26" s="576"/>
      <c r="Q26" s="576"/>
      <c r="R26" s="576"/>
      <c r="S26" s="576"/>
      <c r="T26" s="576"/>
      <c r="U26" s="576"/>
      <c r="V26" s="576"/>
      <c r="W26" s="576"/>
      <c r="X26" s="576"/>
      <c r="Y26" s="577"/>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75">
        <f>'Informations Entreprise'!$AM$15</f>
        <v>0</v>
      </c>
      <c r="N28" s="576"/>
      <c r="O28" s="576"/>
      <c r="P28" s="576"/>
      <c r="Q28" s="576"/>
      <c r="R28" s="576"/>
      <c r="S28" s="576"/>
      <c r="T28" s="576"/>
      <c r="U28" s="576"/>
      <c r="V28" s="576"/>
      <c r="W28" s="576"/>
      <c r="X28" s="576"/>
      <c r="Y28" s="577"/>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88"/>
      <c r="AY32" s="188"/>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241"/>
      <c r="AY33" s="188"/>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241"/>
      <c r="AY34" s="188"/>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241"/>
      <c r="AY35" s="188"/>
      <c r="BL35" s="608"/>
      <c r="BM35" s="608"/>
      <c r="BN35" s="608"/>
      <c r="BO35" s="608"/>
      <c r="BP35" s="608"/>
      <c r="BQ35" s="608"/>
    </row>
    <row r="36" spans="2:81" ht="12" customHeight="1" x14ac:dyDescent="0.15">
      <c r="B36" s="609" t="str">
        <f>IF('Informations Entreprise'!$M$37="Gamme GER","84289 - GER Monétaire",IF('Informations Entreprise'!$M$37="Gamme TESORUS","82659 - TESORUS Monétaire",""))</f>
        <v>84289 - GER Monétaire</v>
      </c>
      <c r="C36" s="610"/>
      <c r="D36" s="610"/>
      <c r="E36" s="610"/>
      <c r="F36" s="610"/>
      <c r="G36" s="610"/>
      <c r="H36" s="610"/>
      <c r="I36" s="610"/>
      <c r="J36" s="610"/>
      <c r="K36" s="610"/>
      <c r="L36" s="610"/>
      <c r="M36" s="610"/>
      <c r="N36" s="610"/>
      <c r="O36" s="610"/>
      <c r="P36" s="610"/>
      <c r="Q36" s="611"/>
      <c r="R36" s="546"/>
      <c r="S36" s="547"/>
      <c r="T36" s="547"/>
      <c r="U36" s="547"/>
      <c r="V36" s="547"/>
      <c r="W36" s="547"/>
      <c r="X36" s="547"/>
      <c r="Y36" s="547"/>
      <c r="Z36" s="547"/>
      <c r="AA36" s="547"/>
      <c r="AB36" s="586"/>
      <c r="AC36" s="546"/>
      <c r="AD36" s="547"/>
      <c r="AE36" s="547"/>
      <c r="AF36" s="547"/>
      <c r="AG36" s="547"/>
      <c r="AH36" s="547"/>
      <c r="AI36" s="547"/>
      <c r="AJ36" s="547"/>
      <c r="AK36" s="547"/>
      <c r="AL36" s="547"/>
      <c r="AM36" s="242"/>
      <c r="AN36" s="243"/>
      <c r="AO36" s="243"/>
      <c r="AP36" s="243"/>
      <c r="AQ36" s="243"/>
      <c r="AR36" s="243"/>
      <c r="AS36" s="243"/>
      <c r="AT36" s="243"/>
      <c r="AU36" s="112"/>
      <c r="AV36" s="112"/>
      <c r="AW36" s="244"/>
      <c r="AX36" s="241"/>
      <c r="AY36" s="188"/>
    </row>
    <row r="37" spans="2:81" ht="12" customHeight="1" x14ac:dyDescent="0.15">
      <c r="B37" s="612"/>
      <c r="C37" s="613"/>
      <c r="D37" s="613"/>
      <c r="E37" s="613"/>
      <c r="F37" s="613"/>
      <c r="G37" s="613"/>
      <c r="H37" s="613"/>
      <c r="I37" s="613"/>
      <c r="J37" s="613"/>
      <c r="K37" s="613"/>
      <c r="L37" s="613"/>
      <c r="M37" s="613"/>
      <c r="N37" s="613"/>
      <c r="O37" s="613"/>
      <c r="P37" s="613"/>
      <c r="Q37" s="614"/>
      <c r="R37" s="548"/>
      <c r="S37" s="549"/>
      <c r="T37" s="549"/>
      <c r="U37" s="549"/>
      <c r="V37" s="549"/>
      <c r="W37" s="549"/>
      <c r="X37" s="549"/>
      <c r="Y37" s="549"/>
      <c r="Z37" s="549"/>
      <c r="AA37" s="549"/>
      <c r="AB37" s="587"/>
      <c r="AC37" s="548"/>
      <c r="AD37" s="549"/>
      <c r="AE37" s="549"/>
      <c r="AF37" s="549"/>
      <c r="AG37" s="549"/>
      <c r="AH37" s="549"/>
      <c r="AI37" s="549"/>
      <c r="AJ37" s="549"/>
      <c r="AK37" s="549"/>
      <c r="AL37" s="549"/>
      <c r="AM37" s="245"/>
      <c r="AN37" s="246"/>
      <c r="AO37" s="246"/>
      <c r="AP37" s="246"/>
      <c r="AQ37" s="246"/>
      <c r="AR37" s="246"/>
      <c r="AS37" s="246"/>
      <c r="AT37" s="246"/>
      <c r="AU37" s="109"/>
      <c r="AV37" s="109"/>
      <c r="AW37" s="247"/>
      <c r="AX37" s="241"/>
      <c r="AY37" s="188"/>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6"/>
      <c r="AC38" s="546"/>
      <c r="AD38" s="547"/>
      <c r="AE38" s="547"/>
      <c r="AF38" s="547"/>
      <c r="AG38" s="547"/>
      <c r="AH38" s="547"/>
      <c r="AI38" s="547"/>
      <c r="AJ38" s="547"/>
      <c r="AK38" s="547"/>
      <c r="AL38" s="547"/>
      <c r="AM38" s="248"/>
      <c r="AN38" s="615" t="s">
        <v>161</v>
      </c>
      <c r="AO38" s="616"/>
      <c r="AP38" s="616"/>
      <c r="AQ38" s="616"/>
      <c r="AR38" s="616"/>
      <c r="AS38" s="616"/>
      <c r="AT38" s="616"/>
      <c r="AU38" s="616"/>
      <c r="AV38" s="617"/>
      <c r="AW38" s="247"/>
      <c r="AX38" s="188"/>
      <c r="AY38" s="188"/>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7"/>
      <c r="AC39" s="548"/>
      <c r="AD39" s="549"/>
      <c r="AE39" s="549"/>
      <c r="AF39" s="549"/>
      <c r="AG39" s="549"/>
      <c r="AH39" s="549"/>
      <c r="AI39" s="549"/>
      <c r="AJ39" s="549"/>
      <c r="AK39" s="549"/>
      <c r="AL39" s="549"/>
      <c r="AM39" s="248"/>
      <c r="AN39" s="618"/>
      <c r="AO39" s="619"/>
      <c r="AP39" s="619"/>
      <c r="AQ39" s="619"/>
      <c r="AR39" s="619"/>
      <c r="AS39" s="619"/>
      <c r="AT39" s="619"/>
      <c r="AU39" s="619"/>
      <c r="AV39" s="620"/>
      <c r="AW39" s="247"/>
      <c r="AX39" s="188"/>
      <c r="AY39" s="188"/>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6"/>
      <c r="AC40" s="546"/>
      <c r="AD40" s="547"/>
      <c r="AE40" s="547"/>
      <c r="AF40" s="547"/>
      <c r="AG40" s="547"/>
      <c r="AH40" s="547"/>
      <c r="AI40" s="547"/>
      <c r="AJ40" s="547"/>
      <c r="AK40" s="547"/>
      <c r="AL40" s="547"/>
      <c r="AM40" s="113"/>
      <c r="AN40" s="621"/>
      <c r="AO40" s="622"/>
      <c r="AP40" s="622"/>
      <c r="AQ40" s="622"/>
      <c r="AR40" s="622"/>
      <c r="AS40" s="622"/>
      <c r="AT40" s="622"/>
      <c r="AU40" s="622"/>
      <c r="AV40" s="623"/>
      <c r="AW40" s="247"/>
      <c r="AX40" s="188"/>
      <c r="AY40" s="188"/>
      <c r="BL40" s="249"/>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7"/>
      <c r="AC41" s="548"/>
      <c r="AD41" s="549"/>
      <c r="AE41" s="549"/>
      <c r="AF41" s="549"/>
      <c r="AG41" s="549"/>
      <c r="AH41" s="549"/>
      <c r="AI41" s="549"/>
      <c r="AJ41" s="549"/>
      <c r="AK41" s="549"/>
      <c r="AL41" s="549"/>
      <c r="AM41" s="248"/>
      <c r="AN41" s="250"/>
      <c r="AO41" s="250"/>
      <c r="AP41" s="250"/>
      <c r="AQ41" s="250"/>
      <c r="AR41" s="250"/>
      <c r="AS41" s="250"/>
      <c r="AT41" s="250"/>
      <c r="AU41" s="109"/>
      <c r="AV41" s="109"/>
      <c r="AW41" s="247"/>
      <c r="AX41" s="188"/>
      <c r="AY41" s="188"/>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6"/>
      <c r="AC42" s="546"/>
      <c r="AD42" s="547"/>
      <c r="AE42" s="547"/>
      <c r="AF42" s="547"/>
      <c r="AG42" s="547"/>
      <c r="AH42" s="547"/>
      <c r="AI42" s="547"/>
      <c r="AJ42" s="547"/>
      <c r="AK42" s="547"/>
      <c r="AL42" s="547"/>
      <c r="AM42" s="114"/>
      <c r="AN42" s="180" t="s">
        <v>85</v>
      </c>
      <c r="AO42" s="250"/>
      <c r="AP42" s="250"/>
      <c r="AQ42" s="250"/>
      <c r="AR42" s="250"/>
      <c r="AS42" s="250"/>
      <c r="AT42" s="250"/>
      <c r="AU42" s="250"/>
      <c r="AV42" s="250"/>
      <c r="AW42" s="247"/>
      <c r="AX42" s="188"/>
      <c r="AY42" s="188"/>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7"/>
      <c r="AC43" s="548"/>
      <c r="AD43" s="549"/>
      <c r="AE43" s="549"/>
      <c r="AF43" s="549"/>
      <c r="AG43" s="549"/>
      <c r="AH43" s="549"/>
      <c r="AI43" s="549"/>
      <c r="AJ43" s="549"/>
      <c r="AK43" s="549"/>
      <c r="AL43" s="549"/>
      <c r="AM43" s="248"/>
      <c r="AN43" s="250"/>
      <c r="AO43" s="250"/>
      <c r="AP43" s="250"/>
      <c r="AQ43" s="250"/>
      <c r="AR43" s="250"/>
      <c r="AS43" s="250"/>
      <c r="AT43" s="250"/>
      <c r="AU43" s="250"/>
      <c r="AV43" s="250"/>
      <c r="AW43" s="251"/>
      <c r="AX43" s="188"/>
      <c r="AY43" s="188"/>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6"/>
      <c r="AC44" s="546"/>
      <c r="AD44" s="547"/>
      <c r="AE44" s="547"/>
      <c r="AF44" s="547"/>
      <c r="AG44" s="547"/>
      <c r="AH44" s="547"/>
      <c r="AI44" s="547"/>
      <c r="AJ44" s="547"/>
      <c r="AK44" s="547"/>
      <c r="AL44" s="547"/>
      <c r="AM44" s="248"/>
      <c r="AN44" s="624"/>
      <c r="AO44" s="625"/>
      <c r="AP44" s="625"/>
      <c r="AQ44" s="625"/>
      <c r="AR44" s="625"/>
      <c r="AS44" s="625"/>
      <c r="AT44" s="625"/>
      <c r="AU44" s="625"/>
      <c r="AV44" s="626"/>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7"/>
      <c r="AC45" s="548"/>
      <c r="AD45" s="549"/>
      <c r="AE45" s="549"/>
      <c r="AF45" s="549"/>
      <c r="AG45" s="549"/>
      <c r="AH45" s="549"/>
      <c r="AI45" s="549"/>
      <c r="AJ45" s="549"/>
      <c r="AK45" s="549"/>
      <c r="AL45" s="549"/>
      <c r="AM45" s="254"/>
      <c r="AN45" s="627"/>
      <c r="AO45" s="628"/>
      <c r="AP45" s="628"/>
      <c r="AQ45" s="628"/>
      <c r="AR45" s="628"/>
      <c r="AS45" s="628"/>
      <c r="AT45" s="628"/>
      <c r="AU45" s="628"/>
      <c r="AV45" s="629"/>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6"/>
      <c r="AC46" s="546"/>
      <c r="AD46" s="547"/>
      <c r="AE46" s="547"/>
      <c r="AF46" s="547"/>
      <c r="AG46" s="547"/>
      <c r="AH46" s="547"/>
      <c r="AI46" s="547"/>
      <c r="AJ46" s="547"/>
      <c r="AK46" s="547"/>
      <c r="AL46" s="54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7"/>
      <c r="AC47" s="548"/>
      <c r="AD47" s="549"/>
      <c r="AE47" s="549"/>
      <c r="AF47" s="549"/>
      <c r="AG47" s="549"/>
      <c r="AH47" s="549"/>
      <c r="AI47" s="549"/>
      <c r="AJ47" s="549"/>
      <c r="AK47" s="549"/>
      <c r="AL47" s="54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6"/>
      <c r="AC48" s="546"/>
      <c r="AD48" s="547"/>
      <c r="AE48" s="547"/>
      <c r="AF48" s="547"/>
      <c r="AG48" s="547"/>
      <c r="AH48" s="547"/>
      <c r="AI48" s="547"/>
      <c r="AJ48" s="547"/>
      <c r="AK48" s="547"/>
      <c r="AL48" s="547"/>
      <c r="AM48" s="248"/>
      <c r="AN48" s="585"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5"/>
      <c r="AP48" s="585"/>
      <c r="AQ48" s="585"/>
      <c r="AR48" s="585"/>
      <c r="AS48" s="585"/>
      <c r="AT48" s="585"/>
      <c r="AU48" s="585"/>
      <c r="AV48" s="585"/>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7"/>
      <c r="AC49" s="548"/>
      <c r="AD49" s="549"/>
      <c r="AE49" s="549"/>
      <c r="AF49" s="549"/>
      <c r="AG49" s="549"/>
      <c r="AH49" s="549"/>
      <c r="AI49" s="549"/>
      <c r="AJ49" s="549"/>
      <c r="AK49" s="549"/>
      <c r="AL49" s="549"/>
      <c r="AM49" s="248"/>
      <c r="AN49" s="585"/>
      <c r="AO49" s="585"/>
      <c r="AP49" s="585"/>
      <c r="AQ49" s="585"/>
      <c r="AR49" s="585"/>
      <c r="AS49" s="585"/>
      <c r="AT49" s="585"/>
      <c r="AU49" s="585"/>
      <c r="AV49" s="585"/>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6"/>
      <c r="AC50" s="546"/>
      <c r="AD50" s="547"/>
      <c r="AE50" s="547"/>
      <c r="AF50" s="547"/>
      <c r="AG50" s="547"/>
      <c r="AH50" s="547"/>
      <c r="AI50" s="547"/>
      <c r="AJ50" s="547"/>
      <c r="AK50" s="547"/>
      <c r="AL50" s="547"/>
      <c r="AM50" s="248"/>
      <c r="AN50" s="585"/>
      <c r="AO50" s="585"/>
      <c r="AP50" s="585"/>
      <c r="AQ50" s="585"/>
      <c r="AR50" s="585"/>
      <c r="AS50" s="585"/>
      <c r="AT50" s="585"/>
      <c r="AU50" s="585"/>
      <c r="AV50" s="585"/>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7"/>
      <c r="AC51" s="548"/>
      <c r="AD51" s="549"/>
      <c r="AE51" s="549"/>
      <c r="AF51" s="549"/>
      <c r="AG51" s="549"/>
      <c r="AH51" s="549"/>
      <c r="AI51" s="549"/>
      <c r="AJ51" s="549"/>
      <c r="AK51" s="549"/>
      <c r="AL51" s="549"/>
      <c r="AM51" s="248"/>
      <c r="AN51" s="585"/>
      <c r="AO51" s="585"/>
      <c r="AP51" s="585"/>
      <c r="AQ51" s="585"/>
      <c r="AR51" s="585"/>
      <c r="AS51" s="585"/>
      <c r="AT51" s="585"/>
      <c r="AU51" s="585"/>
      <c r="AV51" s="585"/>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6"/>
      <c r="AC52" s="546"/>
      <c r="AD52" s="547"/>
      <c r="AE52" s="547"/>
      <c r="AF52" s="547"/>
      <c r="AG52" s="547"/>
      <c r="AH52" s="547"/>
      <c r="AI52" s="547"/>
      <c r="AJ52" s="547"/>
      <c r="AK52" s="547"/>
      <c r="AL52" s="547"/>
      <c r="AM52" s="248"/>
      <c r="AN52" s="585"/>
      <c r="AO52" s="585"/>
      <c r="AP52" s="585"/>
      <c r="AQ52" s="585"/>
      <c r="AR52" s="585"/>
      <c r="AS52" s="585"/>
      <c r="AT52" s="585"/>
      <c r="AU52" s="585"/>
      <c r="AV52" s="585"/>
      <c r="AW52" s="115"/>
      <c r="AX52" s="255"/>
      <c r="AZ52" s="259"/>
      <c r="BA52" s="259"/>
      <c r="BB52" s="259"/>
      <c r="BC52" s="259"/>
      <c r="BD52" s="259"/>
      <c r="BE52" s="259"/>
      <c r="BF52" s="259"/>
      <c r="BG52" s="259"/>
      <c r="BH52" s="259"/>
      <c r="BI52" s="259"/>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7"/>
      <c r="AC53" s="548"/>
      <c r="AD53" s="549"/>
      <c r="AE53" s="549"/>
      <c r="AF53" s="549"/>
      <c r="AG53" s="549"/>
      <c r="AH53" s="549"/>
      <c r="AI53" s="549"/>
      <c r="AJ53" s="549"/>
      <c r="AK53" s="549"/>
      <c r="AL53" s="549"/>
      <c r="AM53" s="248"/>
      <c r="AN53" s="585"/>
      <c r="AO53" s="585"/>
      <c r="AP53" s="585"/>
      <c r="AQ53" s="585"/>
      <c r="AR53" s="585"/>
      <c r="AS53" s="585"/>
      <c r="AT53" s="585"/>
      <c r="AU53" s="585"/>
      <c r="AV53" s="585"/>
      <c r="AW53" s="115"/>
      <c r="AX53" s="255"/>
      <c r="AZ53" s="259"/>
      <c r="BA53" s="259"/>
      <c r="BB53" s="259"/>
      <c r="BC53" s="259"/>
      <c r="BD53" s="259"/>
      <c r="BE53" s="259"/>
      <c r="BF53" s="259"/>
      <c r="BG53" s="259"/>
      <c r="BH53" s="259"/>
      <c r="BI53" s="259"/>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6"/>
      <c r="AC54" s="546"/>
      <c r="AD54" s="547"/>
      <c r="AE54" s="547"/>
      <c r="AF54" s="547"/>
      <c r="AG54" s="547"/>
      <c r="AH54" s="547"/>
      <c r="AI54" s="547"/>
      <c r="AJ54" s="547"/>
      <c r="AK54" s="547"/>
      <c r="AL54" s="547"/>
      <c r="AM54" s="248"/>
      <c r="AN54" s="585"/>
      <c r="AO54" s="585"/>
      <c r="AP54" s="585"/>
      <c r="AQ54" s="585"/>
      <c r="AR54" s="585"/>
      <c r="AS54" s="585"/>
      <c r="AT54" s="585"/>
      <c r="AU54" s="585"/>
      <c r="AV54" s="585"/>
      <c r="AW54" s="115"/>
      <c r="AX54" s="255"/>
      <c r="AZ54" s="439"/>
      <c r="BA54" s="439"/>
      <c r="BB54" s="439"/>
      <c r="BC54" s="439"/>
      <c r="BD54" s="439"/>
      <c r="BE54" s="439"/>
      <c r="BF54" s="439"/>
      <c r="BG54" s="439"/>
      <c r="BH54" s="439"/>
      <c r="BI54" s="439"/>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7"/>
      <c r="AC55" s="548"/>
      <c r="AD55" s="549"/>
      <c r="AE55" s="549"/>
      <c r="AF55" s="549"/>
      <c r="AG55" s="549"/>
      <c r="AH55" s="549"/>
      <c r="AI55" s="549"/>
      <c r="AJ55" s="549"/>
      <c r="AK55" s="549"/>
      <c r="AL55" s="54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633"/>
      <c r="C56" s="634"/>
      <c r="D56" s="634"/>
      <c r="E56" s="634"/>
      <c r="F56" s="634"/>
      <c r="G56" s="634"/>
      <c r="H56" s="634"/>
      <c r="I56" s="634"/>
      <c r="J56" s="634"/>
      <c r="K56" s="634"/>
      <c r="L56" s="634"/>
      <c r="M56" s="634"/>
      <c r="N56" s="634"/>
      <c r="O56" s="634"/>
      <c r="P56" s="634"/>
      <c r="Q56" s="634"/>
      <c r="R56" s="546"/>
      <c r="S56" s="547"/>
      <c r="T56" s="547"/>
      <c r="U56" s="547"/>
      <c r="V56" s="547"/>
      <c r="W56" s="547"/>
      <c r="X56" s="547"/>
      <c r="Y56" s="547"/>
      <c r="Z56" s="547"/>
      <c r="AA56" s="547"/>
      <c r="AB56" s="586"/>
      <c r="AC56" s="546"/>
      <c r="AD56" s="547"/>
      <c r="AE56" s="547"/>
      <c r="AF56" s="547"/>
      <c r="AG56" s="547"/>
      <c r="AH56" s="547"/>
      <c r="AI56" s="547"/>
      <c r="AJ56" s="547"/>
      <c r="AK56" s="547"/>
      <c r="AL56" s="547"/>
      <c r="AM56" s="248"/>
      <c r="AN56" s="585"/>
      <c r="AO56" s="585"/>
      <c r="AP56" s="585"/>
      <c r="AQ56" s="585"/>
      <c r="AR56" s="585"/>
      <c r="AS56" s="585"/>
      <c r="AT56" s="585"/>
      <c r="AU56" s="585"/>
      <c r="AV56" s="585"/>
      <c r="AW56" s="115"/>
      <c r="AX56" s="255"/>
      <c r="AY56" s="257"/>
      <c r="AZ56" s="264"/>
      <c r="BA56" s="264"/>
      <c r="BB56" s="264"/>
      <c r="BC56" s="264"/>
      <c r="BD56" s="265"/>
      <c r="BE56" s="265"/>
      <c r="BF56" s="265"/>
      <c r="BG56" s="265"/>
      <c r="BH56" s="265"/>
      <c r="BI56" s="265"/>
      <c r="BJ56" s="255"/>
    </row>
    <row r="57" spans="2:81" ht="12" customHeight="1" x14ac:dyDescent="0.25">
      <c r="B57" s="635"/>
      <c r="C57" s="636"/>
      <c r="D57" s="636"/>
      <c r="E57" s="636"/>
      <c r="F57" s="636"/>
      <c r="G57" s="636"/>
      <c r="H57" s="636"/>
      <c r="I57" s="636"/>
      <c r="J57" s="636"/>
      <c r="K57" s="636"/>
      <c r="L57" s="636"/>
      <c r="M57" s="636"/>
      <c r="N57" s="636"/>
      <c r="O57" s="636"/>
      <c r="P57" s="636"/>
      <c r="Q57" s="636"/>
      <c r="R57" s="548"/>
      <c r="S57" s="549"/>
      <c r="T57" s="549"/>
      <c r="U57" s="549"/>
      <c r="V57" s="549"/>
      <c r="W57" s="549"/>
      <c r="X57" s="549"/>
      <c r="Y57" s="549"/>
      <c r="Z57" s="549"/>
      <c r="AA57" s="549"/>
      <c r="AB57" s="587"/>
      <c r="AC57" s="548"/>
      <c r="AD57" s="549"/>
      <c r="AE57" s="549"/>
      <c r="AF57" s="549"/>
      <c r="AG57" s="549"/>
      <c r="AH57" s="549"/>
      <c r="AI57" s="549"/>
      <c r="AJ57" s="549"/>
      <c r="AK57" s="549"/>
      <c r="AL57" s="549"/>
      <c r="AM57" s="248"/>
      <c r="AN57" s="585"/>
      <c r="AO57" s="585"/>
      <c r="AP57" s="585"/>
      <c r="AQ57" s="585"/>
      <c r="AR57" s="585"/>
      <c r="AS57" s="585"/>
      <c r="AT57" s="585"/>
      <c r="AU57" s="585"/>
      <c r="AV57" s="585"/>
      <c r="AW57" s="115"/>
      <c r="AX57" s="255"/>
      <c r="AY57" s="255"/>
      <c r="AZ57" s="630"/>
      <c r="BA57" s="630"/>
      <c r="BB57" s="630"/>
      <c r="BC57" s="630"/>
      <c r="BD57" s="630"/>
      <c r="BE57" s="630"/>
      <c r="BF57" s="630"/>
      <c r="BG57" s="630"/>
      <c r="BH57" s="630"/>
      <c r="BI57" s="630"/>
    </row>
    <row r="58" spans="2:81" ht="12" customHeight="1" x14ac:dyDescent="0.25">
      <c r="B58" s="633"/>
      <c r="C58" s="634"/>
      <c r="D58" s="634"/>
      <c r="E58" s="634"/>
      <c r="F58" s="634"/>
      <c r="G58" s="634"/>
      <c r="H58" s="634"/>
      <c r="I58" s="634"/>
      <c r="J58" s="634"/>
      <c r="K58" s="634"/>
      <c r="L58" s="634"/>
      <c r="M58" s="634"/>
      <c r="N58" s="634"/>
      <c r="O58" s="634"/>
      <c r="P58" s="634"/>
      <c r="Q58" s="634"/>
      <c r="R58" s="546"/>
      <c r="S58" s="547"/>
      <c r="T58" s="547"/>
      <c r="U58" s="547"/>
      <c r="V58" s="547"/>
      <c r="W58" s="547"/>
      <c r="X58" s="547"/>
      <c r="Y58" s="547"/>
      <c r="Z58" s="547"/>
      <c r="AA58" s="547"/>
      <c r="AB58" s="586"/>
      <c r="AC58" s="546"/>
      <c r="AD58" s="547"/>
      <c r="AE58" s="547"/>
      <c r="AF58" s="547"/>
      <c r="AG58" s="547"/>
      <c r="AH58" s="547"/>
      <c r="AI58" s="547"/>
      <c r="AJ58" s="547"/>
      <c r="AK58" s="547"/>
      <c r="AL58" s="547"/>
      <c r="AM58" s="248"/>
      <c r="AN58" s="585"/>
      <c r="AO58" s="585"/>
      <c r="AP58" s="585"/>
      <c r="AQ58" s="585"/>
      <c r="AR58" s="585"/>
      <c r="AS58" s="585"/>
      <c r="AT58" s="585"/>
      <c r="AU58" s="585"/>
      <c r="AV58" s="585"/>
      <c r="AW58" s="147"/>
      <c r="AY58" s="255"/>
      <c r="AZ58" s="438">
        <f>SUM(AC36:AL65)+AN44</f>
        <v>0</v>
      </c>
      <c r="BA58" s="439"/>
      <c r="BB58" s="439"/>
      <c r="BC58" s="439"/>
      <c r="BD58" s="439"/>
      <c r="BE58" s="439"/>
      <c r="BF58" s="439"/>
      <c r="BG58" s="439"/>
      <c r="BH58" s="439"/>
      <c r="BI58" s="439"/>
    </row>
    <row r="59" spans="2:81" ht="12" customHeight="1" x14ac:dyDescent="0.2">
      <c r="B59" s="635"/>
      <c r="C59" s="636"/>
      <c r="D59" s="636"/>
      <c r="E59" s="636"/>
      <c r="F59" s="636"/>
      <c r="G59" s="636"/>
      <c r="H59" s="636"/>
      <c r="I59" s="636"/>
      <c r="J59" s="636"/>
      <c r="K59" s="636"/>
      <c r="L59" s="636"/>
      <c r="M59" s="636"/>
      <c r="N59" s="636"/>
      <c r="O59" s="636"/>
      <c r="P59" s="636"/>
      <c r="Q59" s="636"/>
      <c r="R59" s="548"/>
      <c r="S59" s="549"/>
      <c r="T59" s="549"/>
      <c r="U59" s="549"/>
      <c r="V59" s="549"/>
      <c r="W59" s="549"/>
      <c r="X59" s="549"/>
      <c r="Y59" s="549"/>
      <c r="Z59" s="549"/>
      <c r="AA59" s="549"/>
      <c r="AB59" s="587"/>
      <c r="AC59" s="548"/>
      <c r="AD59" s="549"/>
      <c r="AE59" s="549"/>
      <c r="AF59" s="549"/>
      <c r="AG59" s="549"/>
      <c r="AH59" s="549"/>
      <c r="AI59" s="549"/>
      <c r="AJ59" s="549"/>
      <c r="AK59" s="549"/>
      <c r="AL59" s="549"/>
      <c r="AM59" s="248"/>
      <c r="AN59" s="266"/>
      <c r="AO59" s="266"/>
      <c r="AP59" s="266"/>
      <c r="AQ59" s="266"/>
      <c r="AR59" s="266"/>
      <c r="AS59" s="266"/>
      <c r="AT59" s="266"/>
      <c r="AU59" s="266"/>
      <c r="AV59" s="266"/>
      <c r="AW59" s="147"/>
      <c r="AX59" s="267"/>
      <c r="AY59" s="255"/>
      <c r="AZ59" s="630" cm="1">
        <f t="array" ref="AZ59">SUM(AC36:AL65+AN44)</f>
        <v>0</v>
      </c>
      <c r="BA59" s="631"/>
      <c r="BB59" s="631"/>
      <c r="BC59" s="631"/>
      <c r="BD59" s="631"/>
      <c r="BE59" s="631"/>
      <c r="BF59" s="631"/>
      <c r="BG59" s="631"/>
      <c r="BH59" s="439"/>
      <c r="BI59" s="439"/>
    </row>
    <row r="60" spans="2:81" ht="12" customHeight="1" x14ac:dyDescent="0.2">
      <c r="B60" s="633"/>
      <c r="C60" s="634"/>
      <c r="D60" s="634"/>
      <c r="E60" s="634"/>
      <c r="F60" s="634"/>
      <c r="G60" s="634"/>
      <c r="H60" s="634"/>
      <c r="I60" s="634"/>
      <c r="J60" s="634"/>
      <c r="K60" s="634"/>
      <c r="L60" s="634"/>
      <c r="M60" s="634"/>
      <c r="N60" s="634"/>
      <c r="O60" s="634"/>
      <c r="P60" s="634"/>
      <c r="Q60" s="634"/>
      <c r="R60" s="546"/>
      <c r="S60" s="547"/>
      <c r="T60" s="547"/>
      <c r="U60" s="547"/>
      <c r="V60" s="547"/>
      <c r="W60" s="547"/>
      <c r="X60" s="547"/>
      <c r="Y60" s="547"/>
      <c r="Z60" s="547"/>
      <c r="AA60" s="547"/>
      <c r="AB60" s="586"/>
      <c r="AC60" s="546"/>
      <c r="AD60" s="547"/>
      <c r="AE60" s="547"/>
      <c r="AF60" s="547"/>
      <c r="AG60" s="547"/>
      <c r="AH60" s="547"/>
      <c r="AI60" s="547"/>
      <c r="AJ60" s="547"/>
      <c r="AK60" s="547"/>
      <c r="AL60" s="54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635"/>
      <c r="C61" s="636"/>
      <c r="D61" s="636"/>
      <c r="E61" s="636"/>
      <c r="F61" s="636"/>
      <c r="G61" s="636"/>
      <c r="H61" s="636"/>
      <c r="I61" s="636"/>
      <c r="J61" s="636"/>
      <c r="K61" s="636"/>
      <c r="L61" s="636"/>
      <c r="M61" s="636"/>
      <c r="N61" s="636"/>
      <c r="O61" s="636"/>
      <c r="P61" s="636"/>
      <c r="Q61" s="636"/>
      <c r="R61" s="548"/>
      <c r="S61" s="549"/>
      <c r="T61" s="549"/>
      <c r="U61" s="549"/>
      <c r="V61" s="549"/>
      <c r="W61" s="549"/>
      <c r="X61" s="549"/>
      <c r="Y61" s="549"/>
      <c r="Z61" s="549"/>
      <c r="AA61" s="549"/>
      <c r="AB61" s="587"/>
      <c r="AC61" s="548"/>
      <c r="AD61" s="549"/>
      <c r="AE61" s="549"/>
      <c r="AF61" s="549"/>
      <c r="AG61" s="549"/>
      <c r="AH61" s="549"/>
      <c r="AI61" s="549"/>
      <c r="AJ61" s="549"/>
      <c r="AK61" s="549"/>
      <c r="AL61" s="54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633"/>
      <c r="C62" s="634"/>
      <c r="D62" s="634"/>
      <c r="E62" s="634"/>
      <c r="F62" s="634"/>
      <c r="G62" s="634"/>
      <c r="H62" s="634"/>
      <c r="I62" s="634"/>
      <c r="J62" s="634"/>
      <c r="K62" s="634"/>
      <c r="L62" s="634"/>
      <c r="M62" s="634"/>
      <c r="N62" s="634"/>
      <c r="O62" s="634"/>
      <c r="P62" s="634"/>
      <c r="Q62" s="634"/>
      <c r="R62" s="546"/>
      <c r="S62" s="547"/>
      <c r="T62" s="547"/>
      <c r="U62" s="547"/>
      <c r="V62" s="547"/>
      <c r="W62" s="547"/>
      <c r="X62" s="547"/>
      <c r="Y62" s="547"/>
      <c r="Z62" s="547"/>
      <c r="AA62" s="547"/>
      <c r="AB62" s="586"/>
      <c r="AC62" s="546"/>
      <c r="AD62" s="547"/>
      <c r="AE62" s="547"/>
      <c r="AF62" s="547"/>
      <c r="AG62" s="547"/>
      <c r="AH62" s="547"/>
      <c r="AI62" s="547"/>
      <c r="AJ62" s="547"/>
      <c r="AK62" s="547"/>
      <c r="AL62" s="547"/>
      <c r="AM62" s="248"/>
      <c r="AN62" s="262"/>
      <c r="AO62" s="262"/>
      <c r="AP62" s="262"/>
      <c r="AQ62" s="262"/>
      <c r="AR62" s="262"/>
      <c r="AS62" s="262"/>
      <c r="AT62" s="262"/>
      <c r="AU62" s="262"/>
      <c r="AV62" s="262"/>
      <c r="AW62" s="147"/>
      <c r="AX62" s="267"/>
      <c r="AY62" s="255"/>
      <c r="AZ62" s="255"/>
    </row>
    <row r="63" spans="2:81" ht="12" customHeight="1" x14ac:dyDescent="0.2">
      <c r="B63" s="635"/>
      <c r="C63" s="636"/>
      <c r="D63" s="636"/>
      <c r="E63" s="636"/>
      <c r="F63" s="636"/>
      <c r="G63" s="636"/>
      <c r="H63" s="636"/>
      <c r="I63" s="636"/>
      <c r="J63" s="636"/>
      <c r="K63" s="636"/>
      <c r="L63" s="636"/>
      <c r="M63" s="636"/>
      <c r="N63" s="636"/>
      <c r="O63" s="636"/>
      <c r="P63" s="636"/>
      <c r="Q63" s="636"/>
      <c r="R63" s="548"/>
      <c r="S63" s="549"/>
      <c r="T63" s="549"/>
      <c r="U63" s="549"/>
      <c r="V63" s="549"/>
      <c r="W63" s="549"/>
      <c r="X63" s="549"/>
      <c r="Y63" s="549"/>
      <c r="Z63" s="549"/>
      <c r="AA63" s="549"/>
      <c r="AB63" s="587"/>
      <c r="AC63" s="548"/>
      <c r="AD63" s="549"/>
      <c r="AE63" s="549"/>
      <c r="AF63" s="549"/>
      <c r="AG63" s="549"/>
      <c r="AH63" s="549"/>
      <c r="AI63" s="549"/>
      <c r="AJ63" s="549"/>
      <c r="AK63" s="549"/>
      <c r="AL63" s="549"/>
      <c r="AM63" s="248"/>
      <c r="AN63" s="262"/>
      <c r="AO63" s="262"/>
      <c r="AP63" s="262"/>
      <c r="AQ63" s="262"/>
      <c r="AR63" s="262"/>
      <c r="AS63" s="262"/>
      <c r="AT63" s="262"/>
      <c r="AU63" s="262"/>
      <c r="AV63" s="262"/>
      <c r="AW63" s="147"/>
      <c r="AX63" s="267"/>
      <c r="AY63" s="255"/>
      <c r="AZ63" s="255"/>
    </row>
    <row r="64" spans="2:81" ht="12" customHeight="1" x14ac:dyDescent="0.2">
      <c r="B64" s="540"/>
      <c r="C64" s="637"/>
      <c r="D64" s="637"/>
      <c r="E64" s="637"/>
      <c r="F64" s="637"/>
      <c r="G64" s="637"/>
      <c r="H64" s="637"/>
      <c r="I64" s="637"/>
      <c r="J64" s="637"/>
      <c r="K64" s="637"/>
      <c r="L64" s="637"/>
      <c r="M64" s="637"/>
      <c r="N64" s="637"/>
      <c r="O64" s="637"/>
      <c r="P64" s="637"/>
      <c r="Q64" s="637"/>
      <c r="R64" s="546"/>
      <c r="S64" s="547"/>
      <c r="T64" s="547"/>
      <c r="U64" s="547"/>
      <c r="V64" s="547"/>
      <c r="W64" s="547"/>
      <c r="X64" s="547"/>
      <c r="Y64" s="547"/>
      <c r="Z64" s="547"/>
      <c r="AA64" s="547"/>
      <c r="AB64" s="586"/>
      <c r="AC64" s="546"/>
      <c r="AD64" s="547"/>
      <c r="AE64" s="547"/>
      <c r="AF64" s="547"/>
      <c r="AG64" s="547"/>
      <c r="AH64" s="547"/>
      <c r="AI64" s="547"/>
      <c r="AJ64" s="547"/>
      <c r="AK64" s="547"/>
      <c r="AL64" s="547"/>
      <c r="AM64" s="248"/>
      <c r="AN64" s="262"/>
      <c r="AO64" s="262"/>
      <c r="AP64" s="262"/>
      <c r="AQ64" s="262"/>
      <c r="AR64" s="262"/>
      <c r="AS64" s="262"/>
      <c r="AT64" s="262"/>
      <c r="AU64" s="262"/>
      <c r="AV64" s="262"/>
      <c r="AW64" s="147"/>
      <c r="AX64" s="267"/>
      <c r="AY64" s="255"/>
      <c r="AZ64" s="255"/>
    </row>
    <row r="65" spans="2:85" ht="12" customHeight="1" x14ac:dyDescent="0.2">
      <c r="B65" s="638"/>
      <c r="C65" s="639"/>
      <c r="D65" s="639"/>
      <c r="E65" s="639"/>
      <c r="F65" s="639"/>
      <c r="G65" s="639"/>
      <c r="H65" s="639"/>
      <c r="I65" s="639"/>
      <c r="J65" s="639"/>
      <c r="K65" s="639"/>
      <c r="L65" s="639"/>
      <c r="M65" s="639"/>
      <c r="N65" s="639"/>
      <c r="O65" s="639"/>
      <c r="P65" s="639"/>
      <c r="Q65" s="639"/>
      <c r="R65" s="548"/>
      <c r="S65" s="549"/>
      <c r="T65" s="549"/>
      <c r="U65" s="549"/>
      <c r="V65" s="549"/>
      <c r="W65" s="549"/>
      <c r="X65" s="549"/>
      <c r="Y65" s="549"/>
      <c r="Z65" s="549"/>
      <c r="AA65" s="549"/>
      <c r="AB65" s="587"/>
      <c r="AC65" s="548"/>
      <c r="AD65" s="549"/>
      <c r="AE65" s="549"/>
      <c r="AF65" s="549"/>
      <c r="AG65" s="549"/>
      <c r="AH65" s="549"/>
      <c r="AI65" s="549"/>
      <c r="AJ65" s="549"/>
      <c r="AK65" s="549"/>
      <c r="AL65" s="54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56" t="s">
        <v>76</v>
      </c>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59" t="s">
        <v>77</v>
      </c>
      <c r="M70" s="559"/>
      <c r="N70" s="559"/>
      <c r="O70" s="559"/>
      <c r="P70" s="559"/>
      <c r="Q70" s="275"/>
      <c r="R70" s="275"/>
      <c r="S70" s="275"/>
      <c r="T70" s="275"/>
      <c r="U70" s="275"/>
      <c r="V70" s="275"/>
      <c r="W70" s="275"/>
      <c r="X70" s="558" t="s">
        <v>78</v>
      </c>
      <c r="Y70" s="558"/>
      <c r="Z70" s="558"/>
      <c r="AA70" s="558"/>
      <c r="AB70" s="558"/>
      <c r="AC70" s="558"/>
      <c r="AD70" s="276"/>
      <c r="AE70" s="276"/>
      <c r="AF70" s="276"/>
      <c r="AG70" s="276"/>
      <c r="AH70" s="276"/>
      <c r="AI70" s="559" t="s">
        <v>177</v>
      </c>
      <c r="AJ70" s="559"/>
      <c r="AK70" s="559"/>
      <c r="AL70" s="559"/>
      <c r="AM70" s="559"/>
      <c r="AN70" s="559"/>
      <c r="AO70" s="559"/>
      <c r="AP70" s="559"/>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550">
        <f>SUM(R36:AB65)</f>
        <v>0</v>
      </c>
      <c r="M72" s="551"/>
      <c r="N72" s="551"/>
      <c r="O72" s="551"/>
      <c r="P72" s="551"/>
      <c r="Q72" s="552"/>
      <c r="R72" s="281"/>
      <c r="S72" s="281"/>
      <c r="T72" s="443"/>
      <c r="U72" s="553" t="s">
        <v>79</v>
      </c>
      <c r="V72" s="553"/>
      <c r="W72" s="281"/>
      <c r="X72" s="560">
        <f>SUM(AC36:AL65)+AN44</f>
        <v>0</v>
      </c>
      <c r="Y72" s="561"/>
      <c r="Z72" s="561"/>
      <c r="AA72" s="561"/>
      <c r="AB72" s="561"/>
      <c r="AC72" s="562"/>
      <c r="AD72" s="279"/>
      <c r="AE72" s="279"/>
      <c r="AF72" s="283" t="s">
        <v>80</v>
      </c>
      <c r="AG72" s="279"/>
      <c r="AH72" s="283"/>
      <c r="AI72" s="279"/>
      <c r="AJ72" s="279"/>
      <c r="AK72" s="557">
        <f>L72+X72</f>
        <v>0</v>
      </c>
      <c r="AL72" s="557"/>
      <c r="AM72" s="557"/>
      <c r="AN72" s="557"/>
      <c r="AO72" s="557"/>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574"/>
      <c r="H74" s="574"/>
      <c r="I74" s="574"/>
      <c r="J74" s="574"/>
      <c r="K74" s="286"/>
      <c r="L74" s="573"/>
      <c r="M74" s="573"/>
      <c r="N74" s="573"/>
      <c r="O74" s="286"/>
      <c r="P74" s="286"/>
      <c r="R74" s="288"/>
      <c r="S74" s="289"/>
      <c r="T74" s="289"/>
      <c r="U74" s="289"/>
      <c r="V74" s="290"/>
      <c r="W74" s="442"/>
      <c r="X74" s="288"/>
      <c r="Y74" s="289"/>
      <c r="Z74" s="289"/>
      <c r="AA74" s="289"/>
      <c r="AB74" s="289"/>
      <c r="AC74" s="288"/>
      <c r="AD74" s="289"/>
      <c r="AE74" s="292"/>
      <c r="AF74" s="572"/>
      <c r="AG74" s="572"/>
      <c r="AH74" s="572"/>
      <c r="AI74" s="288"/>
      <c r="AJ74" s="288"/>
      <c r="AK74" s="289"/>
      <c r="AU74" s="134"/>
      <c r="AV74" s="134"/>
      <c r="AW74" s="110"/>
      <c r="AX74" s="293"/>
      <c r="AY74" s="294"/>
      <c r="AZ74" s="29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255"/>
      <c r="AY75" s="255"/>
      <c r="AZ75" s="255"/>
    </row>
    <row r="76" spans="2:85" s="297" customFormat="1" ht="35.25" customHeight="1" x14ac:dyDescent="0.25">
      <c r="B76" s="554" t="s">
        <v>115</v>
      </c>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632" t="s">
        <v>59</v>
      </c>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632" t="s">
        <v>8</v>
      </c>
      <c r="H80" s="632"/>
      <c r="I80" s="632"/>
      <c r="J80" s="632"/>
      <c r="K80" s="632"/>
      <c r="L80" s="632"/>
      <c r="M80" s="632"/>
      <c r="N80" s="632"/>
      <c r="O80" s="632"/>
      <c r="P80" s="632"/>
      <c r="Q80" s="632"/>
      <c r="R80" s="632"/>
      <c r="S80" s="632"/>
      <c r="T80" s="632"/>
      <c r="U80" s="632"/>
      <c r="V80" s="632"/>
      <c r="W80" s="632"/>
      <c r="X80" s="632"/>
      <c r="Y80" s="632"/>
      <c r="Z80" s="632"/>
      <c r="AA80" s="632"/>
      <c r="AB80" s="632"/>
      <c r="AC80" s="632"/>
      <c r="AD80" s="632"/>
      <c r="AE80" s="632"/>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566" t="s">
        <v>86</v>
      </c>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7" t="s">
        <v>87</v>
      </c>
      <c r="AQ82" s="567"/>
      <c r="AR82" s="567"/>
      <c r="AS82" s="567"/>
      <c r="AT82" s="567"/>
      <c r="AU82" s="567"/>
      <c r="AV82" s="567"/>
      <c r="AW82" s="567"/>
      <c r="AX82" s="296"/>
      <c r="AY82" s="296"/>
      <c r="AZ82" s="296"/>
      <c r="BA82" s="297"/>
      <c r="BB82" s="297"/>
      <c r="BC82" s="297"/>
      <c r="BD82" s="297"/>
      <c r="BE82" s="297"/>
      <c r="BF82" s="297"/>
    </row>
    <row r="83" spans="2:85" s="305" customFormat="1" ht="4.5" customHeight="1" x14ac:dyDescent="0.25">
      <c r="B83" s="437"/>
      <c r="C83" s="30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7"/>
      <c r="AQ83" s="567"/>
      <c r="AR83" s="567"/>
      <c r="AS83" s="567"/>
      <c r="AT83" s="567"/>
      <c r="AU83" s="567"/>
      <c r="AV83" s="567"/>
      <c r="AW83" s="567"/>
      <c r="AX83" s="296"/>
      <c r="AY83" s="296"/>
      <c r="AZ83" s="296"/>
      <c r="BA83" s="297"/>
      <c r="BB83" s="297"/>
      <c r="BC83" s="297"/>
      <c r="BD83" s="297"/>
      <c r="BE83" s="297"/>
      <c r="BF83" s="297"/>
    </row>
    <row r="84" spans="2:85" s="305" customFormat="1" ht="5.25" customHeight="1" x14ac:dyDescent="0.25">
      <c r="B84" s="437"/>
      <c r="C84" s="30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7"/>
      <c r="AQ84" s="567"/>
      <c r="AR84" s="567"/>
      <c r="AS84" s="567"/>
      <c r="AT84" s="567"/>
      <c r="AU84" s="567"/>
      <c r="AV84" s="567"/>
      <c r="AW84" s="567"/>
      <c r="AX84" s="296"/>
      <c r="AY84" s="296"/>
      <c r="AZ84" s="296"/>
      <c r="BA84" s="297"/>
      <c r="BB84" s="297"/>
      <c r="BC84" s="297"/>
      <c r="BD84" s="297"/>
      <c r="BE84" s="297"/>
      <c r="BF84" s="297"/>
    </row>
    <row r="85" spans="2:85" s="305" customFormat="1" ht="5.25" customHeight="1" x14ac:dyDescent="0.25">
      <c r="B85" s="437"/>
      <c r="C85" s="30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7"/>
      <c r="AQ85" s="567"/>
      <c r="AR85" s="567"/>
      <c r="AS85" s="567"/>
      <c r="AT85" s="567"/>
      <c r="AU85" s="567"/>
      <c r="AV85" s="567"/>
      <c r="AW85" s="567"/>
      <c r="AX85" s="296"/>
      <c r="AY85" s="296"/>
      <c r="AZ85" s="296"/>
      <c r="BA85" s="297"/>
      <c r="BB85" s="297"/>
      <c r="BC85" s="297"/>
      <c r="BD85" s="297"/>
      <c r="BE85" s="297"/>
      <c r="BF85" s="297"/>
    </row>
    <row r="86" spans="2:85" s="305" customFormat="1" ht="5.25" customHeight="1" x14ac:dyDescent="0.25">
      <c r="B86" s="437"/>
      <c r="C86" s="30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87" t="s">
        <v>89</v>
      </c>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63" t="s">
        <v>103</v>
      </c>
      <c r="C95" s="563"/>
      <c r="D95" s="563"/>
      <c r="E95" s="563"/>
      <c r="F95" s="563"/>
      <c r="G95" s="563"/>
      <c r="H95" s="563"/>
      <c r="I95" s="563"/>
      <c r="J95" s="563"/>
      <c r="K95" s="563"/>
      <c r="L95" s="563"/>
      <c r="M95" s="563"/>
      <c r="N95" s="563"/>
      <c r="O95" s="563"/>
      <c r="P95" s="563"/>
      <c r="Q95" s="563"/>
      <c r="R95" s="563"/>
      <c r="S95" s="563"/>
      <c r="T95" s="563"/>
      <c r="U95" s="563"/>
      <c r="V95" s="563"/>
      <c r="W95" s="563"/>
      <c r="X95" s="563"/>
      <c r="Y95" s="563"/>
      <c r="Z95" s="563"/>
      <c r="AA95" s="563"/>
      <c r="AB95" s="563"/>
      <c r="AC95" s="563"/>
      <c r="AD95" s="563"/>
      <c r="AE95" s="563"/>
      <c r="AF95" s="563"/>
      <c r="AG95" s="563"/>
      <c r="AH95" s="563"/>
      <c r="AI95" s="563"/>
      <c r="AJ95" s="563"/>
      <c r="AK95" s="563"/>
      <c r="AL95" s="563"/>
      <c r="AM95" s="563"/>
      <c r="AN95" s="563"/>
      <c r="AO95" s="563"/>
      <c r="AP95" s="563"/>
      <c r="AQ95" s="563"/>
      <c r="AR95" s="563"/>
      <c r="AS95" s="563"/>
      <c r="AT95" s="563"/>
      <c r="AU95" s="563"/>
      <c r="AV95" s="563"/>
      <c r="AW95" s="563"/>
      <c r="AX95" s="296"/>
      <c r="AY95" s="296"/>
      <c r="AZ95" s="296"/>
      <c r="BA95" s="297"/>
      <c r="BB95" s="297"/>
      <c r="BC95" s="297"/>
      <c r="BD95" s="297"/>
      <c r="BE95" s="297"/>
      <c r="BF95" s="297"/>
    </row>
    <row r="96" spans="2:85" s="305" customFormat="1" ht="17.25" customHeight="1" x14ac:dyDescent="0.25">
      <c r="B96" s="518" t="s">
        <v>157</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296"/>
      <c r="AY96" s="296"/>
      <c r="AZ96" s="296"/>
      <c r="BA96" s="297"/>
      <c r="BB96" s="297"/>
      <c r="BC96" s="297"/>
      <c r="BD96" s="297"/>
      <c r="BE96" s="297"/>
      <c r="BF96" s="297"/>
    </row>
    <row r="97" spans="2:58" s="305"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296"/>
      <c r="AY97" s="296"/>
      <c r="AZ97" s="296"/>
      <c r="BA97" s="297"/>
      <c r="BB97" s="297"/>
      <c r="BC97" s="297"/>
      <c r="BD97" s="297"/>
      <c r="BE97" s="297"/>
      <c r="BF97" s="297"/>
    </row>
    <row r="98" spans="2:58" s="305"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296"/>
      <c r="AY98" s="296"/>
      <c r="AZ98" s="296"/>
      <c r="BA98" s="297"/>
      <c r="BB98" s="297"/>
      <c r="BC98" s="297"/>
      <c r="BD98" s="297"/>
      <c r="BE98" s="297"/>
      <c r="BF98" s="297"/>
    </row>
    <row r="99" spans="2:58" s="305"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296"/>
      <c r="AY99" s="296"/>
      <c r="AZ99" s="296"/>
      <c r="BA99" s="297"/>
      <c r="BB99" s="297"/>
      <c r="BC99" s="297"/>
      <c r="BD99" s="297"/>
      <c r="BE99" s="297"/>
      <c r="BF99" s="297"/>
    </row>
    <row r="100" spans="2:58" s="305"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14"/>
      <c r="AK102" s="568" t="s">
        <v>65</v>
      </c>
      <c r="AL102" s="568"/>
      <c r="AM102" s="568"/>
      <c r="AN102" s="568"/>
      <c r="AO102" s="568"/>
      <c r="AP102" s="568"/>
      <c r="AQ102" s="568"/>
      <c r="AR102" s="568"/>
      <c r="AS102" s="568"/>
      <c r="AT102" s="568"/>
      <c r="AU102" s="568"/>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14"/>
      <c r="AK103" s="555"/>
      <c r="AL103" s="555"/>
      <c r="AM103" s="555"/>
      <c r="AN103" s="555"/>
      <c r="AO103" s="555"/>
      <c r="AP103" s="555"/>
      <c r="AQ103" s="555"/>
      <c r="AR103" s="555"/>
      <c r="AS103" s="555"/>
      <c r="AT103" s="555"/>
      <c r="AU103" s="555"/>
      <c r="AV103" s="555"/>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106"/>
      <c r="AK104" s="555"/>
      <c r="AL104" s="555"/>
      <c r="AM104" s="555"/>
      <c r="AN104" s="555"/>
      <c r="AO104" s="555"/>
      <c r="AP104" s="555"/>
      <c r="AQ104" s="555"/>
      <c r="AR104" s="555"/>
      <c r="AS104" s="555"/>
      <c r="AT104" s="555"/>
      <c r="AU104" s="555"/>
      <c r="AV104" s="555"/>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16"/>
      <c r="AK105" s="555"/>
      <c r="AL105" s="555"/>
      <c r="AM105" s="555"/>
      <c r="AN105" s="555"/>
      <c r="AO105" s="555"/>
      <c r="AP105" s="555"/>
      <c r="AQ105" s="555"/>
      <c r="AR105" s="555"/>
      <c r="AS105" s="555"/>
      <c r="AT105" s="555"/>
      <c r="AU105" s="555"/>
      <c r="AV105" s="555"/>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555"/>
      <c r="AL106" s="555"/>
      <c r="AM106" s="555"/>
      <c r="AN106" s="555"/>
      <c r="AO106" s="555"/>
      <c r="AP106" s="555"/>
      <c r="AQ106" s="555"/>
      <c r="AR106" s="555"/>
      <c r="AS106" s="555"/>
      <c r="AT106" s="555"/>
      <c r="AU106" s="555"/>
      <c r="AV106" s="555"/>
      <c r="AW106" s="322"/>
      <c r="AX106" s="153"/>
      <c r="AY106" s="153"/>
      <c r="AZ106" s="153"/>
    </row>
    <row r="107" spans="2:58" s="319" customFormat="1" ht="16.5" customHeight="1" x14ac:dyDescent="0.25">
      <c r="B107" s="320"/>
      <c r="C107" s="569" t="s">
        <v>66</v>
      </c>
      <c r="D107" s="569"/>
      <c r="E107" s="569"/>
      <c r="F107" s="569"/>
      <c r="G107" s="569"/>
      <c r="H107" s="441"/>
      <c r="I107" s="316"/>
      <c r="J107" s="316"/>
      <c r="K107" s="316"/>
      <c r="L107" s="564"/>
      <c r="M107" s="570"/>
      <c r="N107" s="570"/>
      <c r="O107" s="570"/>
      <c r="P107" s="570"/>
      <c r="Q107" s="570"/>
      <c r="R107" s="565"/>
      <c r="S107" s="316"/>
      <c r="T107" s="316"/>
      <c r="U107" s="316"/>
      <c r="V107" s="316"/>
      <c r="W107" s="571" t="s">
        <v>67</v>
      </c>
      <c r="X107" s="571"/>
      <c r="Y107" s="108"/>
      <c r="Z107" s="212"/>
      <c r="AA107" s="108"/>
      <c r="AB107" s="212"/>
      <c r="AC107" s="564"/>
      <c r="AD107" s="565"/>
      <c r="AE107" s="322"/>
      <c r="AF107" s="322"/>
      <c r="AG107" s="322"/>
      <c r="AH107" s="322"/>
      <c r="AI107" s="322"/>
      <c r="AJ107" s="316"/>
      <c r="AK107" s="555"/>
      <c r="AL107" s="555"/>
      <c r="AM107" s="555"/>
      <c r="AN107" s="555"/>
      <c r="AO107" s="555"/>
      <c r="AP107" s="555"/>
      <c r="AQ107" s="555"/>
      <c r="AR107" s="555"/>
      <c r="AS107" s="555"/>
      <c r="AT107" s="555"/>
      <c r="AU107" s="555"/>
      <c r="AV107" s="555"/>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555"/>
      <c r="AL108" s="555"/>
      <c r="AM108" s="555"/>
      <c r="AN108" s="555"/>
      <c r="AO108" s="555"/>
      <c r="AP108" s="555"/>
      <c r="AQ108" s="555"/>
      <c r="AR108" s="555"/>
      <c r="AS108" s="555"/>
      <c r="AT108" s="555"/>
      <c r="AU108" s="555"/>
      <c r="AV108" s="555"/>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520" t="s">
        <v>184</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333"/>
      <c r="AY112" s="334"/>
    </row>
    <row r="113" spans="2:50" s="335"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333"/>
    </row>
    <row r="114" spans="2:50" s="332"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336"/>
    </row>
    <row r="115" spans="2:50" s="332"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336"/>
    </row>
    <row r="116" spans="2:50" s="332"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516" t="s">
        <v>91</v>
      </c>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336"/>
    </row>
    <row r="119" spans="2:50" s="332" customFormat="1" ht="12.75" x14ac:dyDescent="0.2">
      <c r="C119" s="339"/>
      <c r="D119" s="339"/>
      <c r="E119" s="339"/>
      <c r="F119" s="339"/>
      <c r="G119" s="339"/>
      <c r="H119" s="339"/>
      <c r="I119" s="339"/>
      <c r="J119" s="339"/>
      <c r="K119" s="339"/>
      <c r="L119" s="339"/>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rfvFPLLemY/2uM/inbGb3ogd8/YotGJkoMBYBQWcoOvrwdLa7KedOmiuz18O9fLtEpfjvh5CnKLgAzWWkAcNoQ==" saltValue="jZS1n8LzvT8GKT4gAszsKQ==" spinCount="100000" sheet="1" objects="1" scenarios="1"/>
  <customSheetViews>
    <customSheetView guid="{8BBDF041-1EC5-4F43-8AC5-BFD5AE5CB39A}" scale="60" showPageBreaks="1" zeroValues="0" fitToPage="1" printArea="1" hiddenRows="1" view="pageBreakPreview">
      <selection activeCell="X17" sqref="X17"/>
      <colBreaks count="1" manualBreakCount="1">
        <brk id="50" max="1048575" man="1"/>
      </colBreaks>
      <pageMargins left="0" right="0" top="0" bottom="0" header="0" footer="0"/>
      <printOptions horizontalCentered="1" verticalCentered="1"/>
      <pageSetup paperSize="9" scale="57" fitToWidth="0" orientation="portrait" r:id="rId1"/>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DCC77792-C7B9-48EB-89F1-28D9073191A0}"/>
    <dataValidation allowBlank="1" showErrorMessage="1" promptTitle="Optiion gestion pilotée du PERCO" sqref="AW91 AW101 AW87:AW89 AW93:AW94" xr:uid="{D7861A02-5442-4652-846F-4E061CDEFA4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256CBB48-2914-45AB-9460-430721F5BC73}"/>
    <dataValidation allowBlank="1" showInputMessage="1" showErrorMessage="1" sqref="AW13:IA13 AK19 AN19:AW19 Z28:IA28 AU14" xr:uid="{80F880EA-8458-4FAF-B147-9FFB01AF39F5}"/>
    <dataValidation allowBlank="1" showInputMessage="1" showErrorMessage="1" promptTitle="Numéro sécurité sociale" prompt="Données obligatoires" sqref="AA6 AA23" xr:uid="{CCF1756D-5B09-4D61-B47D-CFA02EA078A0}"/>
    <dataValidation allowBlank="1" showInputMessage="1" showErrorMessage="1" prompt="Merci d'indiquer vos noms et prénoms en majuscules" sqref="Z10 Z7:Z8" xr:uid="{B3A6CC0A-8912-49A8-AB17-853021720588}"/>
    <dataValidation errorStyle="information" allowBlank="1" showInputMessage="1" showErrorMessage="1" error="Données non valides" sqref="AH13:AV13" xr:uid="{5E83660C-B8D1-4C06-892F-4827E223514E}"/>
    <dataValidation type="textLength" allowBlank="1" showInputMessage="1" showErrorMessage="1" prompt="Compris en 13 et 15 caractères (la clé n'est pas obligatoire)_x000a_" sqref="M7:Y7" xr:uid="{8429DFD8-31C0-486D-9E55-82946477DAA1}">
      <formula1>13</formula1>
      <formula2>15</formula2>
    </dataValidation>
    <dataValidation type="list" allowBlank="1" showInputMessage="1" showErrorMessage="1" sqref="C102" xr:uid="{901DA3B6-07B7-4DB7-9A63-9D0F49FD374D}">
      <formula1>$R$144:$R$145</formula1>
    </dataValidation>
    <dataValidation type="list" allowBlank="1" showInputMessage="1" showErrorMessage="1" sqref="M15:Y15" xr:uid="{E5FE1A67-7F6D-4EE2-BC92-6B3C2261587B}">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81EFE252-72E0-428A-947B-154156D2ECE1}">
      <formula1>$Q$137:$Q$138</formula1>
    </dataValidation>
  </dataValidations>
  <hyperlinks>
    <hyperlink ref="AP82:AW85" location="'Modalités de versement'!A1" display="Plus d'information &gt;" xr:uid="{77FD2A3D-8C0C-4003-9735-FE2AC66CA261}"/>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282" r:id="rId5" name="Check Box 18">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1283" r:id="rId6" name="Check Box 19">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FACD458-F16D-429F-8E6B-64D7FA0FFBF5}">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B850595-DAC6-4B24-B607-0393807F6D76}">
          <x14:formula1>
            <xm:f>Données!$C$16:$C$19</xm:f>
          </x14:formula1>
          <xm:sqref>AN38</xm:sqref>
        </x14:dataValidation>
        <x14:dataValidation type="list" allowBlank="1" showInputMessage="1" showErrorMessage="1" xr:uid="{FEBF9634-8632-451B-8C46-482E403A091E}">
          <x14:formula1>
            <xm:f>Données!$C$29:$C$31</xm:f>
          </x14:formula1>
          <xm:sqref>M17:Y17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G555"/>
  <sheetViews>
    <sheetView showZeros="0" zoomScaleNormal="100" workbookViewId="0">
      <selection activeCell="M17" sqref="M17:Y17"/>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88" t="s">
        <v>52</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56" t="s">
        <v>72</v>
      </c>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99"/>
      <c r="N5" s="600"/>
      <c r="O5" s="600"/>
      <c r="P5" s="600"/>
      <c r="Q5" s="601"/>
      <c r="R5" s="592" t="s">
        <v>54</v>
      </c>
      <c r="S5" s="592"/>
      <c r="T5" s="593"/>
      <c r="U5" s="594"/>
      <c r="V5" s="594"/>
      <c r="W5" s="594"/>
      <c r="X5" s="594"/>
      <c r="Y5" s="595"/>
      <c r="Z5" s="421"/>
      <c r="AA5" s="196"/>
      <c r="AB5" s="196" t="s">
        <v>55</v>
      </c>
      <c r="AC5" s="190"/>
      <c r="AD5" s="421"/>
      <c r="AE5" s="190"/>
      <c r="AF5" s="193"/>
      <c r="AG5" s="193"/>
      <c r="AH5" s="596"/>
      <c r="AI5" s="597"/>
      <c r="AJ5" s="597"/>
      <c r="AK5" s="597"/>
      <c r="AL5" s="597"/>
      <c r="AM5" s="597"/>
      <c r="AN5" s="597"/>
      <c r="AO5" s="597"/>
      <c r="AP5" s="597"/>
      <c r="AQ5" s="597"/>
      <c r="AR5" s="597"/>
      <c r="AS5" s="597"/>
      <c r="AT5" s="597"/>
      <c r="AU5" s="597"/>
      <c r="AV5" s="598"/>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89"/>
      <c r="N7" s="590"/>
      <c r="O7" s="590"/>
      <c r="P7" s="590"/>
      <c r="Q7" s="590"/>
      <c r="R7" s="590"/>
      <c r="S7" s="590"/>
      <c r="T7" s="590"/>
      <c r="U7" s="590"/>
      <c r="V7" s="590"/>
      <c r="W7" s="590"/>
      <c r="X7" s="590"/>
      <c r="Y7" s="591"/>
      <c r="Z7" s="202"/>
      <c r="AA7" s="198"/>
      <c r="AB7" s="422" t="s">
        <v>120</v>
      </c>
      <c r="AC7" s="198"/>
      <c r="AD7" s="198"/>
      <c r="AE7" s="198"/>
      <c r="AF7" s="193"/>
      <c r="AG7" s="193"/>
      <c r="AH7" s="596"/>
      <c r="AI7" s="597"/>
      <c r="AJ7" s="597"/>
      <c r="AK7" s="597"/>
      <c r="AL7" s="597"/>
      <c r="AM7" s="597"/>
      <c r="AN7" s="597"/>
      <c r="AO7" s="597"/>
      <c r="AP7" s="597"/>
      <c r="AQ7" s="597"/>
      <c r="AR7" s="597"/>
      <c r="AS7" s="597"/>
      <c r="AT7" s="597"/>
      <c r="AU7" s="597"/>
      <c r="AV7" s="598"/>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602"/>
      <c r="N9" s="603"/>
      <c r="O9" s="603"/>
      <c r="P9" s="603"/>
      <c r="Q9" s="604"/>
      <c r="R9" s="205" t="s">
        <v>122</v>
      </c>
      <c r="S9" s="205"/>
      <c r="T9" s="205"/>
      <c r="U9" s="205"/>
      <c r="V9" s="205"/>
      <c r="W9" s="205"/>
      <c r="X9" s="196"/>
      <c r="Y9" s="427"/>
      <c r="Z9" s="420"/>
      <c r="AA9" s="420"/>
      <c r="AB9" s="423" t="s">
        <v>124</v>
      </c>
      <c r="AC9" s="420"/>
      <c r="AD9" s="420"/>
      <c r="AE9" s="198"/>
      <c r="AF9" s="193"/>
      <c r="AG9" s="193"/>
      <c r="AH9" s="596"/>
      <c r="AI9" s="597"/>
      <c r="AJ9" s="597"/>
      <c r="AK9" s="597"/>
      <c r="AL9" s="597"/>
      <c r="AM9" s="597"/>
      <c r="AN9" s="597"/>
      <c r="AO9" s="597"/>
      <c r="AP9" s="597"/>
      <c r="AQ9" s="597"/>
      <c r="AR9" s="597"/>
      <c r="AS9" s="597"/>
      <c r="AT9" s="597"/>
      <c r="AU9" s="597"/>
      <c r="AV9" s="598"/>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89"/>
      <c r="N11" s="590"/>
      <c r="O11" s="590"/>
      <c r="P11" s="590"/>
      <c r="Q11" s="590"/>
      <c r="R11" s="590"/>
      <c r="S11" s="590"/>
      <c r="T11" s="590"/>
      <c r="U11" s="590"/>
      <c r="V11" s="590"/>
      <c r="W11" s="590"/>
      <c r="X11" s="590"/>
      <c r="Y11" s="591"/>
      <c r="Z11" s="420"/>
      <c r="AA11" s="420"/>
      <c r="AB11" s="274" t="s">
        <v>123</v>
      </c>
      <c r="AC11" s="420"/>
      <c r="AD11" s="420"/>
      <c r="AE11" s="198"/>
      <c r="AF11" s="193"/>
      <c r="AG11" s="193"/>
      <c r="AH11" s="589"/>
      <c r="AI11" s="590"/>
      <c r="AJ11" s="590"/>
      <c r="AK11" s="590"/>
      <c r="AL11" s="590"/>
      <c r="AM11" s="590"/>
      <c r="AN11" s="590"/>
      <c r="AO11" s="590"/>
      <c r="AP11" s="590"/>
      <c r="AQ11" s="590"/>
      <c r="AR11" s="590"/>
      <c r="AS11" s="590"/>
      <c r="AT11" s="590"/>
      <c r="AU11" s="590"/>
      <c r="AV11" s="591"/>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89"/>
      <c r="N13" s="590"/>
      <c r="O13" s="590"/>
      <c r="P13" s="590"/>
      <c r="Q13" s="591"/>
      <c r="R13" s="592" t="s">
        <v>41</v>
      </c>
      <c r="S13" s="592"/>
      <c r="T13" s="593"/>
      <c r="U13" s="594"/>
      <c r="V13" s="594"/>
      <c r="W13" s="594"/>
      <c r="X13" s="594"/>
      <c r="Y13" s="595"/>
      <c r="Z13" s="420"/>
      <c r="AA13" s="420"/>
      <c r="AB13" s="424" t="s">
        <v>57</v>
      </c>
      <c r="AC13" s="425"/>
      <c r="AD13" s="425"/>
      <c r="AE13" s="198"/>
      <c r="AF13" s="425"/>
      <c r="AG13" s="425"/>
      <c r="AH13" s="605"/>
      <c r="AI13" s="606"/>
      <c r="AJ13" s="606"/>
      <c r="AK13" s="606"/>
      <c r="AL13" s="606"/>
      <c r="AM13" s="606"/>
      <c r="AN13" s="606"/>
      <c r="AO13" s="606"/>
      <c r="AP13" s="606"/>
      <c r="AQ13" s="606"/>
      <c r="AR13" s="606"/>
      <c r="AS13" s="606"/>
      <c r="AT13" s="606"/>
      <c r="AU13" s="606"/>
      <c r="AV13" s="607"/>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93"/>
      <c r="N15" s="594"/>
      <c r="O15" s="594"/>
      <c r="P15" s="594"/>
      <c r="Q15" s="594"/>
      <c r="R15" s="594"/>
      <c r="S15" s="594"/>
      <c r="T15" s="594"/>
      <c r="U15" s="594"/>
      <c r="V15" s="594"/>
      <c r="W15" s="594"/>
      <c r="X15" s="594"/>
      <c r="Y15" s="595"/>
      <c r="Z15" s="207"/>
      <c r="AA15" s="208"/>
      <c r="AB15" s="426" t="s">
        <v>58</v>
      </c>
      <c r="AC15" s="209"/>
      <c r="AD15" s="210"/>
      <c r="AE15" s="198"/>
      <c r="AF15" s="214"/>
      <c r="AG15" s="190"/>
      <c r="AH15" s="596"/>
      <c r="AI15" s="597"/>
      <c r="AJ15" s="597"/>
      <c r="AK15" s="597"/>
      <c r="AL15" s="597"/>
      <c r="AM15" s="597"/>
      <c r="AN15" s="597"/>
      <c r="AO15" s="597"/>
      <c r="AP15" s="597"/>
      <c r="AQ15" s="597"/>
      <c r="AR15" s="597"/>
      <c r="AS15" s="597"/>
      <c r="AT15" s="597"/>
      <c r="AU15" s="597"/>
      <c r="AV15" s="598"/>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93"/>
      <c r="N17" s="594"/>
      <c r="O17" s="594"/>
      <c r="P17" s="594"/>
      <c r="Q17" s="594"/>
      <c r="R17" s="594"/>
      <c r="S17" s="594"/>
      <c r="T17" s="594"/>
      <c r="U17" s="594"/>
      <c r="V17" s="594"/>
      <c r="W17" s="594"/>
      <c r="X17" s="594"/>
      <c r="Y17" s="595"/>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1" t="s">
        <v>73</v>
      </c>
      <c r="C20" s="581"/>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78">
        <f>'Informations Entreprise'!$L$9</f>
        <v>0</v>
      </c>
      <c r="N22" s="579"/>
      <c r="O22" s="579"/>
      <c r="P22" s="579"/>
      <c r="Q22" s="579"/>
      <c r="R22" s="579"/>
      <c r="S22" s="579"/>
      <c r="T22" s="579"/>
      <c r="U22" s="579"/>
      <c r="V22" s="579"/>
      <c r="W22" s="579"/>
      <c r="X22" s="579"/>
      <c r="Y22" s="580"/>
      <c r="Z22" s="229"/>
      <c r="AA22" s="229"/>
      <c r="AB22" s="444" t="s">
        <v>74</v>
      </c>
      <c r="AC22" s="444"/>
      <c r="AD22" s="221"/>
      <c r="AE22" s="221"/>
      <c r="AF22" s="221"/>
      <c r="AG22" s="221"/>
      <c r="AH22" s="582">
        <f>'Informations Entreprise'!BA9</f>
        <v>0</v>
      </c>
      <c r="AI22" s="583"/>
      <c r="AJ22" s="583"/>
      <c r="AK22" s="583"/>
      <c r="AL22" s="583"/>
      <c r="AM22" s="583"/>
      <c r="AN22" s="583"/>
      <c r="AO22" s="583"/>
      <c r="AP22" s="583"/>
      <c r="AQ22" s="583"/>
      <c r="AR22" s="583"/>
      <c r="AS22" s="583"/>
      <c r="AT22" s="583"/>
      <c r="AU22" s="583"/>
      <c r="AV22" s="584"/>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75">
        <f>'Informations Entreprise'!$L$11</f>
        <v>0</v>
      </c>
      <c r="N24" s="576"/>
      <c r="O24" s="576"/>
      <c r="P24" s="576"/>
      <c r="Q24" s="576"/>
      <c r="R24" s="576"/>
      <c r="S24" s="576"/>
      <c r="T24" s="576"/>
      <c r="U24" s="576"/>
      <c r="V24" s="576"/>
      <c r="W24" s="576"/>
      <c r="X24" s="576"/>
      <c r="Y24" s="577"/>
      <c r="Z24" s="225"/>
      <c r="AA24" s="225"/>
      <c r="AB24" s="444" t="s">
        <v>158</v>
      </c>
      <c r="AC24" s="225"/>
      <c r="AD24" s="225"/>
      <c r="AE24" s="225"/>
      <c r="AF24" s="225"/>
      <c r="AG24" s="225"/>
      <c r="AH24" s="582" t="str">
        <f>'Informations Entreprise'!AM37</f>
        <v>Versements volontaires</v>
      </c>
      <c r="AI24" s="583"/>
      <c r="AJ24" s="583"/>
      <c r="AK24" s="583"/>
      <c r="AL24" s="583"/>
      <c r="AM24" s="583"/>
      <c r="AN24" s="583"/>
      <c r="AO24" s="583"/>
      <c r="AP24" s="583"/>
      <c r="AQ24" s="583"/>
      <c r="AR24" s="583"/>
      <c r="AS24" s="583"/>
      <c r="AT24" s="583"/>
      <c r="AU24" s="583"/>
      <c r="AV24" s="584"/>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75">
        <f>'Informations Entreprise'!$L$15</f>
        <v>0</v>
      </c>
      <c r="N26" s="576"/>
      <c r="O26" s="576"/>
      <c r="P26" s="576"/>
      <c r="Q26" s="576"/>
      <c r="R26" s="576"/>
      <c r="S26" s="576"/>
      <c r="T26" s="576"/>
      <c r="U26" s="576"/>
      <c r="V26" s="576"/>
      <c r="W26" s="576"/>
      <c r="X26" s="576"/>
      <c r="Y26" s="577"/>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75">
        <f>'Informations Entreprise'!$AM$15</f>
        <v>0</v>
      </c>
      <c r="N28" s="576"/>
      <c r="O28" s="576"/>
      <c r="P28" s="576"/>
      <c r="Q28" s="576"/>
      <c r="R28" s="576"/>
      <c r="S28" s="576"/>
      <c r="T28" s="576"/>
      <c r="U28" s="576"/>
      <c r="V28" s="576"/>
      <c r="W28" s="576"/>
      <c r="X28" s="576"/>
      <c r="Y28" s="577"/>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88"/>
      <c r="AY32" s="188"/>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241"/>
      <c r="AY33" s="188"/>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241"/>
      <c r="AY34" s="188"/>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241"/>
      <c r="AY35" s="188"/>
      <c r="BL35" s="608"/>
      <c r="BM35" s="608"/>
      <c r="BN35" s="608"/>
      <c r="BO35" s="608"/>
      <c r="BP35" s="608"/>
      <c r="BQ35" s="608"/>
    </row>
    <row r="36" spans="2:81" ht="12" customHeight="1" x14ac:dyDescent="0.15">
      <c r="B36" s="609" t="str">
        <f>IF('Informations Entreprise'!$M$37="Gamme GER","84289 - GER Monétaire",IF('Informations Entreprise'!$M$37="Gamme TESORUS","82659 - TESORUS Monétaire",""))</f>
        <v>84289 - GER Monétaire</v>
      </c>
      <c r="C36" s="610"/>
      <c r="D36" s="610"/>
      <c r="E36" s="610"/>
      <c r="F36" s="610"/>
      <c r="G36" s="610"/>
      <c r="H36" s="610"/>
      <c r="I36" s="610"/>
      <c r="J36" s="610"/>
      <c r="K36" s="610"/>
      <c r="L36" s="610"/>
      <c r="M36" s="610"/>
      <c r="N36" s="610"/>
      <c r="O36" s="610"/>
      <c r="P36" s="610"/>
      <c r="Q36" s="611"/>
      <c r="R36" s="546"/>
      <c r="S36" s="547"/>
      <c r="T36" s="547"/>
      <c r="U36" s="547"/>
      <c r="V36" s="547"/>
      <c r="W36" s="547"/>
      <c r="X36" s="547"/>
      <c r="Y36" s="547"/>
      <c r="Z36" s="547"/>
      <c r="AA36" s="547"/>
      <c r="AB36" s="586"/>
      <c r="AC36" s="546"/>
      <c r="AD36" s="547"/>
      <c r="AE36" s="547"/>
      <c r="AF36" s="547"/>
      <c r="AG36" s="547"/>
      <c r="AH36" s="547"/>
      <c r="AI36" s="547"/>
      <c r="AJ36" s="547"/>
      <c r="AK36" s="547"/>
      <c r="AL36" s="547"/>
      <c r="AM36" s="242"/>
      <c r="AN36" s="243"/>
      <c r="AO36" s="243"/>
      <c r="AP36" s="243"/>
      <c r="AQ36" s="243"/>
      <c r="AR36" s="243"/>
      <c r="AS36" s="243"/>
      <c r="AT36" s="243"/>
      <c r="AU36" s="112"/>
      <c r="AV36" s="112"/>
      <c r="AW36" s="244"/>
      <c r="AX36" s="241"/>
      <c r="AY36" s="188"/>
    </row>
    <row r="37" spans="2:81" ht="12" customHeight="1" x14ac:dyDescent="0.15">
      <c r="B37" s="612"/>
      <c r="C37" s="613"/>
      <c r="D37" s="613"/>
      <c r="E37" s="613"/>
      <c r="F37" s="613"/>
      <c r="G37" s="613"/>
      <c r="H37" s="613"/>
      <c r="I37" s="613"/>
      <c r="J37" s="613"/>
      <c r="K37" s="613"/>
      <c r="L37" s="613"/>
      <c r="M37" s="613"/>
      <c r="N37" s="613"/>
      <c r="O37" s="613"/>
      <c r="P37" s="613"/>
      <c r="Q37" s="614"/>
      <c r="R37" s="548"/>
      <c r="S37" s="549"/>
      <c r="T37" s="549"/>
      <c r="U37" s="549"/>
      <c r="V37" s="549"/>
      <c r="W37" s="549"/>
      <c r="X37" s="549"/>
      <c r="Y37" s="549"/>
      <c r="Z37" s="549"/>
      <c r="AA37" s="549"/>
      <c r="AB37" s="587"/>
      <c r="AC37" s="548"/>
      <c r="AD37" s="549"/>
      <c r="AE37" s="549"/>
      <c r="AF37" s="549"/>
      <c r="AG37" s="549"/>
      <c r="AH37" s="549"/>
      <c r="AI37" s="549"/>
      <c r="AJ37" s="549"/>
      <c r="AK37" s="549"/>
      <c r="AL37" s="549"/>
      <c r="AM37" s="245"/>
      <c r="AN37" s="246"/>
      <c r="AO37" s="246"/>
      <c r="AP37" s="246"/>
      <c r="AQ37" s="246"/>
      <c r="AR37" s="246"/>
      <c r="AS37" s="246"/>
      <c r="AT37" s="246"/>
      <c r="AU37" s="109"/>
      <c r="AV37" s="109"/>
      <c r="AW37" s="247"/>
      <c r="AX37" s="241"/>
      <c r="AY37" s="188"/>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6"/>
      <c r="AC38" s="546"/>
      <c r="AD38" s="547"/>
      <c r="AE38" s="547"/>
      <c r="AF38" s="547"/>
      <c r="AG38" s="547"/>
      <c r="AH38" s="547"/>
      <c r="AI38" s="547"/>
      <c r="AJ38" s="547"/>
      <c r="AK38" s="547"/>
      <c r="AL38" s="547"/>
      <c r="AM38" s="248"/>
      <c r="AN38" s="615" t="s">
        <v>161</v>
      </c>
      <c r="AO38" s="616"/>
      <c r="AP38" s="616"/>
      <c r="AQ38" s="616"/>
      <c r="AR38" s="616"/>
      <c r="AS38" s="616"/>
      <c r="AT38" s="616"/>
      <c r="AU38" s="616"/>
      <c r="AV38" s="617"/>
      <c r="AW38" s="247"/>
      <c r="AX38" s="188"/>
      <c r="AY38" s="188"/>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7"/>
      <c r="AC39" s="548"/>
      <c r="AD39" s="549"/>
      <c r="AE39" s="549"/>
      <c r="AF39" s="549"/>
      <c r="AG39" s="549"/>
      <c r="AH39" s="549"/>
      <c r="AI39" s="549"/>
      <c r="AJ39" s="549"/>
      <c r="AK39" s="549"/>
      <c r="AL39" s="549"/>
      <c r="AM39" s="248"/>
      <c r="AN39" s="618"/>
      <c r="AO39" s="619"/>
      <c r="AP39" s="619"/>
      <c r="AQ39" s="619"/>
      <c r="AR39" s="619"/>
      <c r="AS39" s="619"/>
      <c r="AT39" s="619"/>
      <c r="AU39" s="619"/>
      <c r="AV39" s="620"/>
      <c r="AW39" s="247"/>
      <c r="AX39" s="188"/>
      <c r="AY39" s="188"/>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6"/>
      <c r="AC40" s="546"/>
      <c r="AD40" s="547"/>
      <c r="AE40" s="547"/>
      <c r="AF40" s="547"/>
      <c r="AG40" s="547"/>
      <c r="AH40" s="547"/>
      <c r="AI40" s="547"/>
      <c r="AJ40" s="547"/>
      <c r="AK40" s="547"/>
      <c r="AL40" s="547"/>
      <c r="AM40" s="113"/>
      <c r="AN40" s="621"/>
      <c r="AO40" s="622"/>
      <c r="AP40" s="622"/>
      <c r="AQ40" s="622"/>
      <c r="AR40" s="622"/>
      <c r="AS40" s="622"/>
      <c r="AT40" s="622"/>
      <c r="AU40" s="622"/>
      <c r="AV40" s="623"/>
      <c r="AW40" s="247"/>
      <c r="AX40" s="188"/>
      <c r="AY40" s="188"/>
      <c r="BL40" s="249"/>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7"/>
      <c r="AC41" s="548"/>
      <c r="AD41" s="549"/>
      <c r="AE41" s="549"/>
      <c r="AF41" s="549"/>
      <c r="AG41" s="549"/>
      <c r="AH41" s="549"/>
      <c r="AI41" s="549"/>
      <c r="AJ41" s="549"/>
      <c r="AK41" s="549"/>
      <c r="AL41" s="549"/>
      <c r="AM41" s="248"/>
      <c r="AN41" s="250"/>
      <c r="AO41" s="250"/>
      <c r="AP41" s="250"/>
      <c r="AQ41" s="250"/>
      <c r="AR41" s="250"/>
      <c r="AS41" s="250"/>
      <c r="AT41" s="250"/>
      <c r="AU41" s="109"/>
      <c r="AV41" s="109"/>
      <c r="AW41" s="247"/>
      <c r="AX41" s="188"/>
      <c r="AY41" s="188"/>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6"/>
      <c r="AC42" s="546"/>
      <c r="AD42" s="547"/>
      <c r="AE42" s="547"/>
      <c r="AF42" s="547"/>
      <c r="AG42" s="547"/>
      <c r="AH42" s="547"/>
      <c r="AI42" s="547"/>
      <c r="AJ42" s="547"/>
      <c r="AK42" s="547"/>
      <c r="AL42" s="547"/>
      <c r="AM42" s="114"/>
      <c r="AN42" s="180" t="s">
        <v>85</v>
      </c>
      <c r="AO42" s="250"/>
      <c r="AP42" s="250"/>
      <c r="AQ42" s="250"/>
      <c r="AR42" s="250"/>
      <c r="AS42" s="250"/>
      <c r="AT42" s="250"/>
      <c r="AU42" s="250"/>
      <c r="AV42" s="250"/>
      <c r="AW42" s="247"/>
      <c r="AX42" s="188"/>
      <c r="AY42" s="188"/>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7"/>
      <c r="AC43" s="548"/>
      <c r="AD43" s="549"/>
      <c r="AE43" s="549"/>
      <c r="AF43" s="549"/>
      <c r="AG43" s="549"/>
      <c r="AH43" s="549"/>
      <c r="AI43" s="549"/>
      <c r="AJ43" s="549"/>
      <c r="AK43" s="549"/>
      <c r="AL43" s="549"/>
      <c r="AM43" s="248"/>
      <c r="AN43" s="250"/>
      <c r="AO43" s="250"/>
      <c r="AP43" s="250"/>
      <c r="AQ43" s="250"/>
      <c r="AR43" s="250"/>
      <c r="AS43" s="250"/>
      <c r="AT43" s="250"/>
      <c r="AU43" s="250"/>
      <c r="AV43" s="250"/>
      <c r="AW43" s="251"/>
      <c r="AX43" s="188"/>
      <c r="AY43" s="188"/>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6"/>
      <c r="AC44" s="546"/>
      <c r="AD44" s="547"/>
      <c r="AE44" s="547"/>
      <c r="AF44" s="547"/>
      <c r="AG44" s="547"/>
      <c r="AH44" s="547"/>
      <c r="AI44" s="547"/>
      <c r="AJ44" s="547"/>
      <c r="AK44" s="547"/>
      <c r="AL44" s="547"/>
      <c r="AM44" s="248"/>
      <c r="AN44" s="624"/>
      <c r="AO44" s="625"/>
      <c r="AP44" s="625"/>
      <c r="AQ44" s="625"/>
      <c r="AR44" s="625"/>
      <c r="AS44" s="625"/>
      <c r="AT44" s="625"/>
      <c r="AU44" s="625"/>
      <c r="AV44" s="626"/>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7"/>
      <c r="AC45" s="548"/>
      <c r="AD45" s="549"/>
      <c r="AE45" s="549"/>
      <c r="AF45" s="549"/>
      <c r="AG45" s="549"/>
      <c r="AH45" s="549"/>
      <c r="AI45" s="549"/>
      <c r="AJ45" s="549"/>
      <c r="AK45" s="549"/>
      <c r="AL45" s="549"/>
      <c r="AM45" s="254"/>
      <c r="AN45" s="627"/>
      <c r="AO45" s="628"/>
      <c r="AP45" s="628"/>
      <c r="AQ45" s="628"/>
      <c r="AR45" s="628"/>
      <c r="AS45" s="628"/>
      <c r="AT45" s="628"/>
      <c r="AU45" s="628"/>
      <c r="AV45" s="629"/>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6"/>
      <c r="AC46" s="546"/>
      <c r="AD46" s="547"/>
      <c r="AE46" s="547"/>
      <c r="AF46" s="547"/>
      <c r="AG46" s="547"/>
      <c r="AH46" s="547"/>
      <c r="AI46" s="547"/>
      <c r="AJ46" s="547"/>
      <c r="AK46" s="547"/>
      <c r="AL46" s="54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7"/>
      <c r="AC47" s="548"/>
      <c r="AD47" s="549"/>
      <c r="AE47" s="549"/>
      <c r="AF47" s="549"/>
      <c r="AG47" s="549"/>
      <c r="AH47" s="549"/>
      <c r="AI47" s="549"/>
      <c r="AJ47" s="549"/>
      <c r="AK47" s="549"/>
      <c r="AL47" s="54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6"/>
      <c r="AC48" s="546"/>
      <c r="AD48" s="547"/>
      <c r="AE48" s="547"/>
      <c r="AF48" s="547"/>
      <c r="AG48" s="547"/>
      <c r="AH48" s="547"/>
      <c r="AI48" s="547"/>
      <c r="AJ48" s="547"/>
      <c r="AK48" s="547"/>
      <c r="AL48" s="547"/>
      <c r="AM48" s="248"/>
      <c r="AN48" s="585"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5"/>
      <c r="AP48" s="585"/>
      <c r="AQ48" s="585"/>
      <c r="AR48" s="585"/>
      <c r="AS48" s="585"/>
      <c r="AT48" s="585"/>
      <c r="AU48" s="585"/>
      <c r="AV48" s="585"/>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7"/>
      <c r="AC49" s="548"/>
      <c r="AD49" s="549"/>
      <c r="AE49" s="549"/>
      <c r="AF49" s="549"/>
      <c r="AG49" s="549"/>
      <c r="AH49" s="549"/>
      <c r="AI49" s="549"/>
      <c r="AJ49" s="549"/>
      <c r="AK49" s="549"/>
      <c r="AL49" s="549"/>
      <c r="AM49" s="248"/>
      <c r="AN49" s="585"/>
      <c r="AO49" s="585"/>
      <c r="AP49" s="585"/>
      <c r="AQ49" s="585"/>
      <c r="AR49" s="585"/>
      <c r="AS49" s="585"/>
      <c r="AT49" s="585"/>
      <c r="AU49" s="585"/>
      <c r="AV49" s="585"/>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6"/>
      <c r="AC50" s="546"/>
      <c r="AD50" s="547"/>
      <c r="AE50" s="547"/>
      <c r="AF50" s="547"/>
      <c r="AG50" s="547"/>
      <c r="AH50" s="547"/>
      <c r="AI50" s="547"/>
      <c r="AJ50" s="547"/>
      <c r="AK50" s="547"/>
      <c r="AL50" s="547"/>
      <c r="AM50" s="248"/>
      <c r="AN50" s="585"/>
      <c r="AO50" s="585"/>
      <c r="AP50" s="585"/>
      <c r="AQ50" s="585"/>
      <c r="AR50" s="585"/>
      <c r="AS50" s="585"/>
      <c r="AT50" s="585"/>
      <c r="AU50" s="585"/>
      <c r="AV50" s="585"/>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7"/>
      <c r="AC51" s="548"/>
      <c r="AD51" s="549"/>
      <c r="AE51" s="549"/>
      <c r="AF51" s="549"/>
      <c r="AG51" s="549"/>
      <c r="AH51" s="549"/>
      <c r="AI51" s="549"/>
      <c r="AJ51" s="549"/>
      <c r="AK51" s="549"/>
      <c r="AL51" s="549"/>
      <c r="AM51" s="248"/>
      <c r="AN51" s="585"/>
      <c r="AO51" s="585"/>
      <c r="AP51" s="585"/>
      <c r="AQ51" s="585"/>
      <c r="AR51" s="585"/>
      <c r="AS51" s="585"/>
      <c r="AT51" s="585"/>
      <c r="AU51" s="585"/>
      <c r="AV51" s="585"/>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6"/>
      <c r="AC52" s="546"/>
      <c r="AD52" s="547"/>
      <c r="AE52" s="547"/>
      <c r="AF52" s="547"/>
      <c r="AG52" s="547"/>
      <c r="AH52" s="547"/>
      <c r="AI52" s="547"/>
      <c r="AJ52" s="547"/>
      <c r="AK52" s="547"/>
      <c r="AL52" s="547"/>
      <c r="AM52" s="248"/>
      <c r="AN52" s="585"/>
      <c r="AO52" s="585"/>
      <c r="AP52" s="585"/>
      <c r="AQ52" s="585"/>
      <c r="AR52" s="585"/>
      <c r="AS52" s="585"/>
      <c r="AT52" s="585"/>
      <c r="AU52" s="585"/>
      <c r="AV52" s="585"/>
      <c r="AW52" s="115"/>
      <c r="AX52" s="255"/>
      <c r="AZ52" s="259"/>
      <c r="BA52" s="259"/>
      <c r="BB52" s="259"/>
      <c r="BC52" s="259"/>
      <c r="BD52" s="259"/>
      <c r="BE52" s="259"/>
      <c r="BF52" s="259"/>
      <c r="BG52" s="259"/>
      <c r="BH52" s="259"/>
      <c r="BI52" s="259"/>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7"/>
      <c r="AC53" s="548"/>
      <c r="AD53" s="549"/>
      <c r="AE53" s="549"/>
      <c r="AF53" s="549"/>
      <c r="AG53" s="549"/>
      <c r="AH53" s="549"/>
      <c r="AI53" s="549"/>
      <c r="AJ53" s="549"/>
      <c r="AK53" s="549"/>
      <c r="AL53" s="549"/>
      <c r="AM53" s="248"/>
      <c r="AN53" s="585"/>
      <c r="AO53" s="585"/>
      <c r="AP53" s="585"/>
      <c r="AQ53" s="585"/>
      <c r="AR53" s="585"/>
      <c r="AS53" s="585"/>
      <c r="AT53" s="585"/>
      <c r="AU53" s="585"/>
      <c r="AV53" s="585"/>
      <c r="AW53" s="115"/>
      <c r="AX53" s="255"/>
      <c r="AZ53" s="259"/>
      <c r="BA53" s="259"/>
      <c r="BB53" s="259"/>
      <c r="BC53" s="259"/>
      <c r="BD53" s="259"/>
      <c r="BE53" s="259"/>
      <c r="BF53" s="259"/>
      <c r="BG53" s="259"/>
      <c r="BH53" s="259"/>
      <c r="BI53" s="259"/>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6"/>
      <c r="AC54" s="546"/>
      <c r="AD54" s="547"/>
      <c r="AE54" s="547"/>
      <c r="AF54" s="547"/>
      <c r="AG54" s="547"/>
      <c r="AH54" s="547"/>
      <c r="AI54" s="547"/>
      <c r="AJ54" s="547"/>
      <c r="AK54" s="547"/>
      <c r="AL54" s="547"/>
      <c r="AM54" s="248"/>
      <c r="AN54" s="585"/>
      <c r="AO54" s="585"/>
      <c r="AP54" s="585"/>
      <c r="AQ54" s="585"/>
      <c r="AR54" s="585"/>
      <c r="AS54" s="585"/>
      <c r="AT54" s="585"/>
      <c r="AU54" s="585"/>
      <c r="AV54" s="585"/>
      <c r="AW54" s="115"/>
      <c r="AX54" s="255"/>
      <c r="AZ54" s="439"/>
      <c r="BA54" s="439"/>
      <c r="BB54" s="439"/>
      <c r="BC54" s="439"/>
      <c r="BD54" s="439"/>
      <c r="BE54" s="439"/>
      <c r="BF54" s="439"/>
      <c r="BG54" s="439"/>
      <c r="BH54" s="439"/>
      <c r="BI54" s="439"/>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7"/>
      <c r="AC55" s="548"/>
      <c r="AD55" s="549"/>
      <c r="AE55" s="549"/>
      <c r="AF55" s="549"/>
      <c r="AG55" s="549"/>
      <c r="AH55" s="549"/>
      <c r="AI55" s="549"/>
      <c r="AJ55" s="549"/>
      <c r="AK55" s="549"/>
      <c r="AL55" s="54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633"/>
      <c r="C56" s="634"/>
      <c r="D56" s="634"/>
      <c r="E56" s="634"/>
      <c r="F56" s="634"/>
      <c r="G56" s="634"/>
      <c r="H56" s="634"/>
      <c r="I56" s="634"/>
      <c r="J56" s="634"/>
      <c r="K56" s="634"/>
      <c r="L56" s="634"/>
      <c r="M56" s="634"/>
      <c r="N56" s="634"/>
      <c r="O56" s="634"/>
      <c r="P56" s="634"/>
      <c r="Q56" s="634"/>
      <c r="R56" s="546"/>
      <c r="S56" s="547"/>
      <c r="T56" s="547"/>
      <c r="U56" s="547"/>
      <c r="V56" s="547"/>
      <c r="W56" s="547"/>
      <c r="X56" s="547"/>
      <c r="Y56" s="547"/>
      <c r="Z56" s="547"/>
      <c r="AA56" s="547"/>
      <c r="AB56" s="586"/>
      <c r="AC56" s="546"/>
      <c r="AD56" s="547"/>
      <c r="AE56" s="547"/>
      <c r="AF56" s="547"/>
      <c r="AG56" s="547"/>
      <c r="AH56" s="547"/>
      <c r="AI56" s="547"/>
      <c r="AJ56" s="547"/>
      <c r="AK56" s="547"/>
      <c r="AL56" s="547"/>
      <c r="AM56" s="248"/>
      <c r="AN56" s="585"/>
      <c r="AO56" s="585"/>
      <c r="AP56" s="585"/>
      <c r="AQ56" s="585"/>
      <c r="AR56" s="585"/>
      <c r="AS56" s="585"/>
      <c r="AT56" s="585"/>
      <c r="AU56" s="585"/>
      <c r="AV56" s="585"/>
      <c r="AW56" s="115"/>
      <c r="AX56" s="255"/>
      <c r="AY56" s="257"/>
      <c r="AZ56" s="264"/>
      <c r="BA56" s="264"/>
      <c r="BB56" s="264"/>
      <c r="BC56" s="264"/>
      <c r="BD56" s="265"/>
      <c r="BE56" s="265"/>
      <c r="BF56" s="265"/>
      <c r="BG56" s="265"/>
      <c r="BH56" s="265"/>
      <c r="BI56" s="265"/>
      <c r="BJ56" s="255"/>
    </row>
    <row r="57" spans="2:81" ht="12" customHeight="1" x14ac:dyDescent="0.25">
      <c r="B57" s="635"/>
      <c r="C57" s="636"/>
      <c r="D57" s="636"/>
      <c r="E57" s="636"/>
      <c r="F57" s="636"/>
      <c r="G57" s="636"/>
      <c r="H57" s="636"/>
      <c r="I57" s="636"/>
      <c r="J57" s="636"/>
      <c r="K57" s="636"/>
      <c r="L57" s="636"/>
      <c r="M57" s="636"/>
      <c r="N57" s="636"/>
      <c r="O57" s="636"/>
      <c r="P57" s="636"/>
      <c r="Q57" s="636"/>
      <c r="R57" s="548"/>
      <c r="S57" s="549"/>
      <c r="T57" s="549"/>
      <c r="U57" s="549"/>
      <c r="V57" s="549"/>
      <c r="W57" s="549"/>
      <c r="X57" s="549"/>
      <c r="Y57" s="549"/>
      <c r="Z57" s="549"/>
      <c r="AA57" s="549"/>
      <c r="AB57" s="587"/>
      <c r="AC57" s="548"/>
      <c r="AD57" s="549"/>
      <c r="AE57" s="549"/>
      <c r="AF57" s="549"/>
      <c r="AG57" s="549"/>
      <c r="AH57" s="549"/>
      <c r="AI57" s="549"/>
      <c r="AJ57" s="549"/>
      <c r="AK57" s="549"/>
      <c r="AL57" s="549"/>
      <c r="AM57" s="248"/>
      <c r="AN57" s="585"/>
      <c r="AO57" s="585"/>
      <c r="AP57" s="585"/>
      <c r="AQ57" s="585"/>
      <c r="AR57" s="585"/>
      <c r="AS57" s="585"/>
      <c r="AT57" s="585"/>
      <c r="AU57" s="585"/>
      <c r="AV57" s="585"/>
      <c r="AW57" s="115"/>
      <c r="AX57" s="255"/>
      <c r="AY57" s="255"/>
      <c r="AZ57" s="630"/>
      <c r="BA57" s="630"/>
      <c r="BB57" s="630"/>
      <c r="BC57" s="630"/>
      <c r="BD57" s="630"/>
      <c r="BE57" s="630"/>
      <c r="BF57" s="630"/>
      <c r="BG57" s="630"/>
      <c r="BH57" s="630"/>
      <c r="BI57" s="630"/>
    </row>
    <row r="58" spans="2:81" ht="12" customHeight="1" x14ac:dyDescent="0.25">
      <c r="B58" s="633"/>
      <c r="C58" s="634"/>
      <c r="D58" s="634"/>
      <c r="E58" s="634"/>
      <c r="F58" s="634"/>
      <c r="G58" s="634"/>
      <c r="H58" s="634"/>
      <c r="I58" s="634"/>
      <c r="J58" s="634"/>
      <c r="K58" s="634"/>
      <c r="L58" s="634"/>
      <c r="M58" s="634"/>
      <c r="N58" s="634"/>
      <c r="O58" s="634"/>
      <c r="P58" s="634"/>
      <c r="Q58" s="634"/>
      <c r="R58" s="546"/>
      <c r="S58" s="547"/>
      <c r="T58" s="547"/>
      <c r="U58" s="547"/>
      <c r="V58" s="547"/>
      <c r="W58" s="547"/>
      <c r="X58" s="547"/>
      <c r="Y58" s="547"/>
      <c r="Z58" s="547"/>
      <c r="AA58" s="547"/>
      <c r="AB58" s="586"/>
      <c r="AC58" s="546"/>
      <c r="AD58" s="547"/>
      <c r="AE58" s="547"/>
      <c r="AF58" s="547"/>
      <c r="AG58" s="547"/>
      <c r="AH58" s="547"/>
      <c r="AI58" s="547"/>
      <c r="AJ58" s="547"/>
      <c r="AK58" s="547"/>
      <c r="AL58" s="547"/>
      <c r="AM58" s="248"/>
      <c r="AN58" s="585"/>
      <c r="AO58" s="585"/>
      <c r="AP58" s="585"/>
      <c r="AQ58" s="585"/>
      <c r="AR58" s="585"/>
      <c r="AS58" s="585"/>
      <c r="AT58" s="585"/>
      <c r="AU58" s="585"/>
      <c r="AV58" s="585"/>
      <c r="AW58" s="147"/>
      <c r="AY58" s="255"/>
      <c r="AZ58" s="438">
        <f>SUM(AC36:AL65)+AN44</f>
        <v>0</v>
      </c>
      <c r="BA58" s="439"/>
      <c r="BB58" s="439"/>
      <c r="BC58" s="439"/>
      <c r="BD58" s="439"/>
      <c r="BE58" s="439"/>
      <c r="BF58" s="439"/>
      <c r="BG58" s="439"/>
      <c r="BH58" s="439"/>
      <c r="BI58" s="439"/>
    </row>
    <row r="59" spans="2:81" ht="12" customHeight="1" x14ac:dyDescent="0.2">
      <c r="B59" s="635"/>
      <c r="C59" s="636"/>
      <c r="D59" s="636"/>
      <c r="E59" s="636"/>
      <c r="F59" s="636"/>
      <c r="G59" s="636"/>
      <c r="H59" s="636"/>
      <c r="I59" s="636"/>
      <c r="J59" s="636"/>
      <c r="K59" s="636"/>
      <c r="L59" s="636"/>
      <c r="M59" s="636"/>
      <c r="N59" s="636"/>
      <c r="O59" s="636"/>
      <c r="P59" s="636"/>
      <c r="Q59" s="636"/>
      <c r="R59" s="548"/>
      <c r="S59" s="549"/>
      <c r="T59" s="549"/>
      <c r="U59" s="549"/>
      <c r="V59" s="549"/>
      <c r="W59" s="549"/>
      <c r="X59" s="549"/>
      <c r="Y59" s="549"/>
      <c r="Z59" s="549"/>
      <c r="AA59" s="549"/>
      <c r="AB59" s="587"/>
      <c r="AC59" s="548"/>
      <c r="AD59" s="549"/>
      <c r="AE59" s="549"/>
      <c r="AF59" s="549"/>
      <c r="AG59" s="549"/>
      <c r="AH59" s="549"/>
      <c r="AI59" s="549"/>
      <c r="AJ59" s="549"/>
      <c r="AK59" s="549"/>
      <c r="AL59" s="549"/>
      <c r="AM59" s="248"/>
      <c r="AN59" s="266"/>
      <c r="AO59" s="266"/>
      <c r="AP59" s="266"/>
      <c r="AQ59" s="266"/>
      <c r="AR59" s="266"/>
      <c r="AS59" s="266"/>
      <c r="AT59" s="266"/>
      <c r="AU59" s="266"/>
      <c r="AV59" s="266"/>
      <c r="AW59" s="147"/>
      <c r="AX59" s="267"/>
      <c r="AY59" s="255"/>
      <c r="AZ59" s="630" cm="1">
        <f t="array" ref="AZ59">SUM(AC36:AL65+AN44)</f>
        <v>0</v>
      </c>
      <c r="BA59" s="631"/>
      <c r="BB59" s="631"/>
      <c r="BC59" s="631"/>
      <c r="BD59" s="631"/>
      <c r="BE59" s="631"/>
      <c r="BF59" s="631"/>
      <c r="BG59" s="631"/>
      <c r="BH59" s="439"/>
      <c r="BI59" s="439"/>
    </row>
    <row r="60" spans="2:81" ht="12" customHeight="1" x14ac:dyDescent="0.2">
      <c r="B60" s="633"/>
      <c r="C60" s="634"/>
      <c r="D60" s="634"/>
      <c r="E60" s="634"/>
      <c r="F60" s="634"/>
      <c r="G60" s="634"/>
      <c r="H60" s="634"/>
      <c r="I60" s="634"/>
      <c r="J60" s="634"/>
      <c r="K60" s="634"/>
      <c r="L60" s="634"/>
      <c r="M60" s="634"/>
      <c r="N60" s="634"/>
      <c r="O60" s="634"/>
      <c r="P60" s="634"/>
      <c r="Q60" s="634"/>
      <c r="R60" s="546"/>
      <c r="S60" s="547"/>
      <c r="T60" s="547"/>
      <c r="U60" s="547"/>
      <c r="V60" s="547"/>
      <c r="W60" s="547"/>
      <c r="X60" s="547"/>
      <c r="Y60" s="547"/>
      <c r="Z60" s="547"/>
      <c r="AA60" s="547"/>
      <c r="AB60" s="586"/>
      <c r="AC60" s="546"/>
      <c r="AD60" s="547"/>
      <c r="AE60" s="547"/>
      <c r="AF60" s="547"/>
      <c r="AG60" s="547"/>
      <c r="AH60" s="547"/>
      <c r="AI60" s="547"/>
      <c r="AJ60" s="547"/>
      <c r="AK60" s="547"/>
      <c r="AL60" s="54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635"/>
      <c r="C61" s="636"/>
      <c r="D61" s="636"/>
      <c r="E61" s="636"/>
      <c r="F61" s="636"/>
      <c r="G61" s="636"/>
      <c r="H61" s="636"/>
      <c r="I61" s="636"/>
      <c r="J61" s="636"/>
      <c r="K61" s="636"/>
      <c r="L61" s="636"/>
      <c r="M61" s="636"/>
      <c r="N61" s="636"/>
      <c r="O61" s="636"/>
      <c r="P61" s="636"/>
      <c r="Q61" s="636"/>
      <c r="R61" s="548"/>
      <c r="S61" s="549"/>
      <c r="T61" s="549"/>
      <c r="U61" s="549"/>
      <c r="V61" s="549"/>
      <c r="W61" s="549"/>
      <c r="X61" s="549"/>
      <c r="Y61" s="549"/>
      <c r="Z61" s="549"/>
      <c r="AA61" s="549"/>
      <c r="AB61" s="587"/>
      <c r="AC61" s="548"/>
      <c r="AD61" s="549"/>
      <c r="AE61" s="549"/>
      <c r="AF61" s="549"/>
      <c r="AG61" s="549"/>
      <c r="AH61" s="549"/>
      <c r="AI61" s="549"/>
      <c r="AJ61" s="549"/>
      <c r="AK61" s="549"/>
      <c r="AL61" s="54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633"/>
      <c r="C62" s="634"/>
      <c r="D62" s="634"/>
      <c r="E62" s="634"/>
      <c r="F62" s="634"/>
      <c r="G62" s="634"/>
      <c r="H62" s="634"/>
      <c r="I62" s="634"/>
      <c r="J62" s="634"/>
      <c r="K62" s="634"/>
      <c r="L62" s="634"/>
      <c r="M62" s="634"/>
      <c r="N62" s="634"/>
      <c r="O62" s="634"/>
      <c r="P62" s="634"/>
      <c r="Q62" s="634"/>
      <c r="R62" s="546"/>
      <c r="S62" s="547"/>
      <c r="T62" s="547"/>
      <c r="U62" s="547"/>
      <c r="V62" s="547"/>
      <c r="W62" s="547"/>
      <c r="X62" s="547"/>
      <c r="Y62" s="547"/>
      <c r="Z62" s="547"/>
      <c r="AA62" s="547"/>
      <c r="AB62" s="586"/>
      <c r="AC62" s="546"/>
      <c r="AD62" s="547"/>
      <c r="AE62" s="547"/>
      <c r="AF62" s="547"/>
      <c r="AG62" s="547"/>
      <c r="AH62" s="547"/>
      <c r="AI62" s="547"/>
      <c r="AJ62" s="547"/>
      <c r="AK62" s="547"/>
      <c r="AL62" s="547"/>
      <c r="AM62" s="248"/>
      <c r="AN62" s="262"/>
      <c r="AO62" s="262"/>
      <c r="AP62" s="262"/>
      <c r="AQ62" s="262"/>
      <c r="AR62" s="262"/>
      <c r="AS62" s="262"/>
      <c r="AT62" s="262"/>
      <c r="AU62" s="262"/>
      <c r="AV62" s="262"/>
      <c r="AW62" s="147"/>
      <c r="AX62" s="267"/>
      <c r="AY62" s="255"/>
      <c r="AZ62" s="255"/>
    </row>
    <row r="63" spans="2:81" ht="12" customHeight="1" x14ac:dyDescent="0.2">
      <c r="B63" s="635"/>
      <c r="C63" s="636"/>
      <c r="D63" s="636"/>
      <c r="E63" s="636"/>
      <c r="F63" s="636"/>
      <c r="G63" s="636"/>
      <c r="H63" s="636"/>
      <c r="I63" s="636"/>
      <c r="J63" s="636"/>
      <c r="K63" s="636"/>
      <c r="L63" s="636"/>
      <c r="M63" s="636"/>
      <c r="N63" s="636"/>
      <c r="O63" s="636"/>
      <c r="P63" s="636"/>
      <c r="Q63" s="636"/>
      <c r="R63" s="548"/>
      <c r="S63" s="549"/>
      <c r="T63" s="549"/>
      <c r="U63" s="549"/>
      <c r="V63" s="549"/>
      <c r="W63" s="549"/>
      <c r="X63" s="549"/>
      <c r="Y63" s="549"/>
      <c r="Z63" s="549"/>
      <c r="AA63" s="549"/>
      <c r="AB63" s="587"/>
      <c r="AC63" s="548"/>
      <c r="AD63" s="549"/>
      <c r="AE63" s="549"/>
      <c r="AF63" s="549"/>
      <c r="AG63" s="549"/>
      <c r="AH63" s="549"/>
      <c r="AI63" s="549"/>
      <c r="AJ63" s="549"/>
      <c r="AK63" s="549"/>
      <c r="AL63" s="549"/>
      <c r="AM63" s="248"/>
      <c r="AN63" s="262"/>
      <c r="AO63" s="262"/>
      <c r="AP63" s="262"/>
      <c r="AQ63" s="262"/>
      <c r="AR63" s="262"/>
      <c r="AS63" s="262"/>
      <c r="AT63" s="262"/>
      <c r="AU63" s="262"/>
      <c r="AV63" s="262"/>
      <c r="AW63" s="147"/>
      <c r="AX63" s="267"/>
      <c r="AY63" s="255"/>
      <c r="AZ63" s="255"/>
    </row>
    <row r="64" spans="2:81" ht="12" customHeight="1" x14ac:dyDescent="0.2">
      <c r="B64" s="540"/>
      <c r="C64" s="637"/>
      <c r="D64" s="637"/>
      <c r="E64" s="637"/>
      <c r="F64" s="637"/>
      <c r="G64" s="637"/>
      <c r="H64" s="637"/>
      <c r="I64" s="637"/>
      <c r="J64" s="637"/>
      <c r="K64" s="637"/>
      <c r="L64" s="637"/>
      <c r="M64" s="637"/>
      <c r="N64" s="637"/>
      <c r="O64" s="637"/>
      <c r="P64" s="637"/>
      <c r="Q64" s="637"/>
      <c r="R64" s="546"/>
      <c r="S64" s="547"/>
      <c r="T64" s="547"/>
      <c r="U64" s="547"/>
      <c r="V64" s="547"/>
      <c r="W64" s="547"/>
      <c r="X64" s="547"/>
      <c r="Y64" s="547"/>
      <c r="Z64" s="547"/>
      <c r="AA64" s="547"/>
      <c r="AB64" s="586"/>
      <c r="AC64" s="546"/>
      <c r="AD64" s="547"/>
      <c r="AE64" s="547"/>
      <c r="AF64" s="547"/>
      <c r="AG64" s="547"/>
      <c r="AH64" s="547"/>
      <c r="AI64" s="547"/>
      <c r="AJ64" s="547"/>
      <c r="AK64" s="547"/>
      <c r="AL64" s="547"/>
      <c r="AM64" s="248"/>
      <c r="AN64" s="262"/>
      <c r="AO64" s="262"/>
      <c r="AP64" s="262"/>
      <c r="AQ64" s="262"/>
      <c r="AR64" s="262"/>
      <c r="AS64" s="262"/>
      <c r="AT64" s="262"/>
      <c r="AU64" s="262"/>
      <c r="AV64" s="262"/>
      <c r="AW64" s="147"/>
      <c r="AX64" s="267"/>
      <c r="AY64" s="255"/>
      <c r="AZ64" s="255"/>
    </row>
    <row r="65" spans="2:85" ht="12" customHeight="1" x14ac:dyDescent="0.2">
      <c r="B65" s="638"/>
      <c r="C65" s="639"/>
      <c r="D65" s="639"/>
      <c r="E65" s="639"/>
      <c r="F65" s="639"/>
      <c r="G65" s="639"/>
      <c r="H65" s="639"/>
      <c r="I65" s="639"/>
      <c r="J65" s="639"/>
      <c r="K65" s="639"/>
      <c r="L65" s="639"/>
      <c r="M65" s="639"/>
      <c r="N65" s="639"/>
      <c r="O65" s="639"/>
      <c r="P65" s="639"/>
      <c r="Q65" s="639"/>
      <c r="R65" s="548"/>
      <c r="S65" s="549"/>
      <c r="T65" s="549"/>
      <c r="U65" s="549"/>
      <c r="V65" s="549"/>
      <c r="W65" s="549"/>
      <c r="X65" s="549"/>
      <c r="Y65" s="549"/>
      <c r="Z65" s="549"/>
      <c r="AA65" s="549"/>
      <c r="AB65" s="587"/>
      <c r="AC65" s="548"/>
      <c r="AD65" s="549"/>
      <c r="AE65" s="549"/>
      <c r="AF65" s="549"/>
      <c r="AG65" s="549"/>
      <c r="AH65" s="549"/>
      <c r="AI65" s="549"/>
      <c r="AJ65" s="549"/>
      <c r="AK65" s="549"/>
      <c r="AL65" s="54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56" t="s">
        <v>76</v>
      </c>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59" t="s">
        <v>77</v>
      </c>
      <c r="M70" s="559"/>
      <c r="N70" s="559"/>
      <c r="O70" s="559"/>
      <c r="P70" s="559"/>
      <c r="Q70" s="275"/>
      <c r="R70" s="275"/>
      <c r="S70" s="275"/>
      <c r="T70" s="275"/>
      <c r="U70" s="275"/>
      <c r="V70" s="275"/>
      <c r="W70" s="275"/>
      <c r="X70" s="558" t="s">
        <v>78</v>
      </c>
      <c r="Y70" s="558"/>
      <c r="Z70" s="558"/>
      <c r="AA70" s="558"/>
      <c r="AB70" s="558"/>
      <c r="AC70" s="558"/>
      <c r="AD70" s="276"/>
      <c r="AE70" s="276"/>
      <c r="AF70" s="276"/>
      <c r="AG70" s="276"/>
      <c r="AH70" s="276"/>
      <c r="AI70" s="559" t="s">
        <v>177</v>
      </c>
      <c r="AJ70" s="559"/>
      <c r="AK70" s="559"/>
      <c r="AL70" s="559"/>
      <c r="AM70" s="559"/>
      <c r="AN70" s="559"/>
      <c r="AO70" s="559"/>
      <c r="AP70" s="559"/>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550">
        <f>SUM(R36:AB65)</f>
        <v>0</v>
      </c>
      <c r="M72" s="551"/>
      <c r="N72" s="551"/>
      <c r="O72" s="551"/>
      <c r="P72" s="551"/>
      <c r="Q72" s="552"/>
      <c r="R72" s="281"/>
      <c r="S72" s="281"/>
      <c r="T72" s="443"/>
      <c r="U72" s="553" t="s">
        <v>79</v>
      </c>
      <c r="V72" s="553"/>
      <c r="W72" s="281"/>
      <c r="X72" s="560">
        <f>SUM(AC36:AL65)+AN44</f>
        <v>0</v>
      </c>
      <c r="Y72" s="561"/>
      <c r="Z72" s="561"/>
      <c r="AA72" s="561"/>
      <c r="AB72" s="561"/>
      <c r="AC72" s="562"/>
      <c r="AD72" s="279"/>
      <c r="AE72" s="279"/>
      <c r="AF72" s="283" t="s">
        <v>80</v>
      </c>
      <c r="AG72" s="279"/>
      <c r="AH72" s="283"/>
      <c r="AI72" s="279"/>
      <c r="AJ72" s="279"/>
      <c r="AK72" s="557">
        <f>L72+X72</f>
        <v>0</v>
      </c>
      <c r="AL72" s="557"/>
      <c r="AM72" s="557"/>
      <c r="AN72" s="557"/>
      <c r="AO72" s="557"/>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574"/>
      <c r="H74" s="574"/>
      <c r="I74" s="574"/>
      <c r="J74" s="574"/>
      <c r="K74" s="286"/>
      <c r="L74" s="573"/>
      <c r="M74" s="573"/>
      <c r="N74" s="573"/>
      <c r="O74" s="286"/>
      <c r="P74" s="286"/>
      <c r="R74" s="288"/>
      <c r="S74" s="289"/>
      <c r="T74" s="289"/>
      <c r="U74" s="289"/>
      <c r="V74" s="290"/>
      <c r="W74" s="442"/>
      <c r="X74" s="288"/>
      <c r="Y74" s="289"/>
      <c r="Z74" s="289"/>
      <c r="AA74" s="289"/>
      <c r="AB74" s="289"/>
      <c r="AC74" s="288"/>
      <c r="AD74" s="289"/>
      <c r="AE74" s="292"/>
      <c r="AF74" s="572"/>
      <c r="AG74" s="572"/>
      <c r="AH74" s="572"/>
      <c r="AI74" s="288"/>
      <c r="AJ74" s="288"/>
      <c r="AK74" s="289"/>
      <c r="AU74" s="134"/>
      <c r="AV74" s="134"/>
      <c r="AW74" s="110"/>
      <c r="AX74" s="293"/>
      <c r="AY74" s="294"/>
      <c r="AZ74" s="29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255"/>
      <c r="AY75" s="255"/>
      <c r="AZ75" s="255"/>
    </row>
    <row r="76" spans="2:85" s="297" customFormat="1" ht="35.25" customHeight="1" x14ac:dyDescent="0.25">
      <c r="B76" s="554" t="s">
        <v>115</v>
      </c>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632" t="s">
        <v>59</v>
      </c>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632" t="s">
        <v>8</v>
      </c>
      <c r="H80" s="632"/>
      <c r="I80" s="632"/>
      <c r="J80" s="632"/>
      <c r="K80" s="632"/>
      <c r="L80" s="632"/>
      <c r="M80" s="632"/>
      <c r="N80" s="632"/>
      <c r="O80" s="632"/>
      <c r="P80" s="632"/>
      <c r="Q80" s="632"/>
      <c r="R80" s="632"/>
      <c r="S80" s="632"/>
      <c r="T80" s="632"/>
      <c r="U80" s="632"/>
      <c r="V80" s="632"/>
      <c r="W80" s="632"/>
      <c r="X80" s="632"/>
      <c r="Y80" s="632"/>
      <c r="Z80" s="632"/>
      <c r="AA80" s="632"/>
      <c r="AB80" s="632"/>
      <c r="AC80" s="632"/>
      <c r="AD80" s="632"/>
      <c r="AE80" s="632"/>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566" t="s">
        <v>86</v>
      </c>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7" t="s">
        <v>87</v>
      </c>
      <c r="AQ82" s="567"/>
      <c r="AR82" s="567"/>
      <c r="AS82" s="567"/>
      <c r="AT82" s="567"/>
      <c r="AU82" s="567"/>
      <c r="AV82" s="567"/>
      <c r="AW82" s="567"/>
      <c r="AX82" s="296"/>
      <c r="AY82" s="296"/>
      <c r="AZ82" s="296"/>
      <c r="BA82" s="297"/>
      <c r="BB82" s="297"/>
      <c r="BC82" s="297"/>
      <c r="BD82" s="297"/>
      <c r="BE82" s="297"/>
      <c r="BF82" s="297"/>
    </row>
    <row r="83" spans="2:85" s="305" customFormat="1" ht="4.5" customHeight="1" x14ac:dyDescent="0.25">
      <c r="B83" s="437"/>
      <c r="C83" s="30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7"/>
      <c r="AQ83" s="567"/>
      <c r="AR83" s="567"/>
      <c r="AS83" s="567"/>
      <c r="AT83" s="567"/>
      <c r="AU83" s="567"/>
      <c r="AV83" s="567"/>
      <c r="AW83" s="567"/>
      <c r="AX83" s="296"/>
      <c r="AY83" s="296"/>
      <c r="AZ83" s="296"/>
      <c r="BA83" s="297"/>
      <c r="BB83" s="297"/>
      <c r="BC83" s="297"/>
      <c r="BD83" s="297"/>
      <c r="BE83" s="297"/>
      <c r="BF83" s="297"/>
    </row>
    <row r="84" spans="2:85" s="305" customFormat="1" ht="5.25" customHeight="1" x14ac:dyDescent="0.25">
      <c r="B84" s="437"/>
      <c r="C84" s="30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7"/>
      <c r="AQ84" s="567"/>
      <c r="AR84" s="567"/>
      <c r="AS84" s="567"/>
      <c r="AT84" s="567"/>
      <c r="AU84" s="567"/>
      <c r="AV84" s="567"/>
      <c r="AW84" s="567"/>
      <c r="AX84" s="296"/>
      <c r="AY84" s="296"/>
      <c r="AZ84" s="296"/>
      <c r="BA84" s="297"/>
      <c r="BB84" s="297"/>
      <c r="BC84" s="297"/>
      <c r="BD84" s="297"/>
      <c r="BE84" s="297"/>
      <c r="BF84" s="297"/>
    </row>
    <row r="85" spans="2:85" s="305" customFormat="1" ht="5.25" customHeight="1" x14ac:dyDescent="0.25">
      <c r="B85" s="437"/>
      <c r="C85" s="30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7"/>
      <c r="AQ85" s="567"/>
      <c r="AR85" s="567"/>
      <c r="AS85" s="567"/>
      <c r="AT85" s="567"/>
      <c r="AU85" s="567"/>
      <c r="AV85" s="567"/>
      <c r="AW85" s="567"/>
      <c r="AX85" s="296"/>
      <c r="AY85" s="296"/>
      <c r="AZ85" s="296"/>
      <c r="BA85" s="297"/>
      <c r="BB85" s="297"/>
      <c r="BC85" s="297"/>
      <c r="BD85" s="297"/>
      <c r="BE85" s="297"/>
      <c r="BF85" s="297"/>
    </row>
    <row r="86" spans="2:85" s="305" customFormat="1" ht="5.25" customHeight="1" x14ac:dyDescent="0.25">
      <c r="B86" s="437"/>
      <c r="C86" s="30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87" t="s">
        <v>89</v>
      </c>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63" t="s">
        <v>103</v>
      </c>
      <c r="C95" s="563"/>
      <c r="D95" s="563"/>
      <c r="E95" s="563"/>
      <c r="F95" s="563"/>
      <c r="G95" s="563"/>
      <c r="H95" s="563"/>
      <c r="I95" s="563"/>
      <c r="J95" s="563"/>
      <c r="K95" s="563"/>
      <c r="L95" s="563"/>
      <c r="M95" s="563"/>
      <c r="N95" s="563"/>
      <c r="O95" s="563"/>
      <c r="P95" s="563"/>
      <c r="Q95" s="563"/>
      <c r="R95" s="563"/>
      <c r="S95" s="563"/>
      <c r="T95" s="563"/>
      <c r="U95" s="563"/>
      <c r="V95" s="563"/>
      <c r="W95" s="563"/>
      <c r="X95" s="563"/>
      <c r="Y95" s="563"/>
      <c r="Z95" s="563"/>
      <c r="AA95" s="563"/>
      <c r="AB95" s="563"/>
      <c r="AC95" s="563"/>
      <c r="AD95" s="563"/>
      <c r="AE95" s="563"/>
      <c r="AF95" s="563"/>
      <c r="AG95" s="563"/>
      <c r="AH95" s="563"/>
      <c r="AI95" s="563"/>
      <c r="AJ95" s="563"/>
      <c r="AK95" s="563"/>
      <c r="AL95" s="563"/>
      <c r="AM95" s="563"/>
      <c r="AN95" s="563"/>
      <c r="AO95" s="563"/>
      <c r="AP95" s="563"/>
      <c r="AQ95" s="563"/>
      <c r="AR95" s="563"/>
      <c r="AS95" s="563"/>
      <c r="AT95" s="563"/>
      <c r="AU95" s="563"/>
      <c r="AV95" s="563"/>
      <c r="AW95" s="563"/>
      <c r="AX95" s="296"/>
      <c r="AY95" s="296"/>
      <c r="AZ95" s="296"/>
      <c r="BA95" s="297"/>
      <c r="BB95" s="297"/>
      <c r="BC95" s="297"/>
      <c r="BD95" s="297"/>
      <c r="BE95" s="297"/>
      <c r="BF95" s="297"/>
    </row>
    <row r="96" spans="2:85" s="305" customFormat="1" ht="17.25" customHeight="1" x14ac:dyDescent="0.25">
      <c r="B96" s="518" t="s">
        <v>157</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296"/>
      <c r="AY96" s="296"/>
      <c r="AZ96" s="296"/>
      <c r="BA96" s="297"/>
      <c r="BB96" s="297"/>
      <c r="BC96" s="297"/>
      <c r="BD96" s="297"/>
      <c r="BE96" s="297"/>
      <c r="BF96" s="297"/>
    </row>
    <row r="97" spans="2:58" s="305"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296"/>
      <c r="AY97" s="296"/>
      <c r="AZ97" s="296"/>
      <c r="BA97" s="297"/>
      <c r="BB97" s="297"/>
      <c r="BC97" s="297"/>
      <c r="BD97" s="297"/>
      <c r="BE97" s="297"/>
      <c r="BF97" s="297"/>
    </row>
    <row r="98" spans="2:58" s="305"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296"/>
      <c r="AY98" s="296"/>
      <c r="AZ98" s="296"/>
      <c r="BA98" s="297"/>
      <c r="BB98" s="297"/>
      <c r="BC98" s="297"/>
      <c r="BD98" s="297"/>
      <c r="BE98" s="297"/>
      <c r="BF98" s="297"/>
    </row>
    <row r="99" spans="2:58" s="305"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296"/>
      <c r="AY99" s="296"/>
      <c r="AZ99" s="296"/>
      <c r="BA99" s="297"/>
      <c r="BB99" s="297"/>
      <c r="BC99" s="297"/>
      <c r="BD99" s="297"/>
      <c r="BE99" s="297"/>
      <c r="BF99" s="297"/>
    </row>
    <row r="100" spans="2:58" s="305"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14"/>
      <c r="AK102" s="568" t="s">
        <v>65</v>
      </c>
      <c r="AL102" s="568"/>
      <c r="AM102" s="568"/>
      <c r="AN102" s="568"/>
      <c r="AO102" s="568"/>
      <c r="AP102" s="568"/>
      <c r="AQ102" s="568"/>
      <c r="AR102" s="568"/>
      <c r="AS102" s="568"/>
      <c r="AT102" s="568"/>
      <c r="AU102" s="568"/>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14"/>
      <c r="AK103" s="555"/>
      <c r="AL103" s="555"/>
      <c r="AM103" s="555"/>
      <c r="AN103" s="555"/>
      <c r="AO103" s="555"/>
      <c r="AP103" s="555"/>
      <c r="AQ103" s="555"/>
      <c r="AR103" s="555"/>
      <c r="AS103" s="555"/>
      <c r="AT103" s="555"/>
      <c r="AU103" s="555"/>
      <c r="AV103" s="555"/>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106"/>
      <c r="AK104" s="555"/>
      <c r="AL104" s="555"/>
      <c r="AM104" s="555"/>
      <c r="AN104" s="555"/>
      <c r="AO104" s="555"/>
      <c r="AP104" s="555"/>
      <c r="AQ104" s="555"/>
      <c r="AR104" s="555"/>
      <c r="AS104" s="555"/>
      <c r="AT104" s="555"/>
      <c r="AU104" s="555"/>
      <c r="AV104" s="555"/>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16"/>
      <c r="AK105" s="555"/>
      <c r="AL105" s="555"/>
      <c r="AM105" s="555"/>
      <c r="AN105" s="555"/>
      <c r="AO105" s="555"/>
      <c r="AP105" s="555"/>
      <c r="AQ105" s="555"/>
      <c r="AR105" s="555"/>
      <c r="AS105" s="555"/>
      <c r="AT105" s="555"/>
      <c r="AU105" s="555"/>
      <c r="AV105" s="555"/>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555"/>
      <c r="AL106" s="555"/>
      <c r="AM106" s="555"/>
      <c r="AN106" s="555"/>
      <c r="AO106" s="555"/>
      <c r="AP106" s="555"/>
      <c r="AQ106" s="555"/>
      <c r="AR106" s="555"/>
      <c r="AS106" s="555"/>
      <c r="AT106" s="555"/>
      <c r="AU106" s="555"/>
      <c r="AV106" s="555"/>
      <c r="AW106" s="322"/>
      <c r="AX106" s="153"/>
      <c r="AY106" s="153"/>
      <c r="AZ106" s="153"/>
    </row>
    <row r="107" spans="2:58" s="319" customFormat="1" ht="16.5" customHeight="1" x14ac:dyDescent="0.25">
      <c r="B107" s="320"/>
      <c r="C107" s="569" t="s">
        <v>66</v>
      </c>
      <c r="D107" s="569"/>
      <c r="E107" s="569"/>
      <c r="F107" s="569"/>
      <c r="G107" s="569"/>
      <c r="H107" s="441"/>
      <c r="I107" s="316"/>
      <c r="J107" s="316"/>
      <c r="K107" s="316"/>
      <c r="L107" s="564"/>
      <c r="M107" s="570"/>
      <c r="N107" s="570"/>
      <c r="O107" s="570"/>
      <c r="P107" s="570"/>
      <c r="Q107" s="570"/>
      <c r="R107" s="565"/>
      <c r="S107" s="316"/>
      <c r="T107" s="316"/>
      <c r="U107" s="316"/>
      <c r="V107" s="316"/>
      <c r="W107" s="571" t="s">
        <v>67</v>
      </c>
      <c r="X107" s="571"/>
      <c r="Y107" s="108"/>
      <c r="Z107" s="212"/>
      <c r="AA107" s="108"/>
      <c r="AB107" s="212"/>
      <c r="AC107" s="564"/>
      <c r="AD107" s="565"/>
      <c r="AE107" s="322"/>
      <c r="AF107" s="322"/>
      <c r="AG107" s="322"/>
      <c r="AH107" s="322"/>
      <c r="AI107" s="322"/>
      <c r="AJ107" s="316"/>
      <c r="AK107" s="555"/>
      <c r="AL107" s="555"/>
      <c r="AM107" s="555"/>
      <c r="AN107" s="555"/>
      <c r="AO107" s="555"/>
      <c r="AP107" s="555"/>
      <c r="AQ107" s="555"/>
      <c r="AR107" s="555"/>
      <c r="AS107" s="555"/>
      <c r="AT107" s="555"/>
      <c r="AU107" s="555"/>
      <c r="AV107" s="555"/>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555"/>
      <c r="AL108" s="555"/>
      <c r="AM108" s="555"/>
      <c r="AN108" s="555"/>
      <c r="AO108" s="555"/>
      <c r="AP108" s="555"/>
      <c r="AQ108" s="555"/>
      <c r="AR108" s="555"/>
      <c r="AS108" s="555"/>
      <c r="AT108" s="555"/>
      <c r="AU108" s="555"/>
      <c r="AV108" s="555"/>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520" t="s">
        <v>184</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333"/>
      <c r="AY112" s="334"/>
    </row>
    <row r="113" spans="2:50" s="335"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333"/>
    </row>
    <row r="114" spans="2:50" s="332"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336"/>
    </row>
    <row r="115" spans="2:50" s="332"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336"/>
    </row>
    <row r="116" spans="2:50" s="332"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516" t="s">
        <v>91</v>
      </c>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336"/>
    </row>
    <row r="119" spans="2:50" s="332" customFormat="1" ht="12.75" x14ac:dyDescent="0.2">
      <c r="C119" s="339"/>
      <c r="D119" s="339"/>
      <c r="E119" s="339"/>
      <c r="F119" s="339"/>
      <c r="G119" s="339"/>
      <c r="H119" s="339"/>
      <c r="I119" s="339"/>
      <c r="J119" s="339"/>
      <c r="K119" s="339"/>
      <c r="L119" s="339"/>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XfAJdrzfODMGdmZos8QZSoH9V1i4NrZpwPk7Ymq+bTSzY/IXLtd9IFxkDuYHF9tn+yyx2nNMR7bCxkzXe5+Nqw==" saltValue="CiTeJNUeU4iujpD7y4s5gg==" spinCount="100000" sheet="1" objects="1" scenarios="1"/>
  <customSheetViews>
    <customSheetView guid="{8BBDF041-1EC5-4F43-8AC5-BFD5AE5CB39A}" scale="60" showPageBreaks="1" zeroValues="0" hiddenRows="1" view="pageBreakPreview" topLeftCell="A24">
      <selection activeCell="B93" sqref="B93:AW93"/>
      <pageMargins left="0.7" right="0.7" top="0.75" bottom="0.75" header="0.3" footer="0.3"/>
      <pageSetup paperSize="9" orientation="portrait" r:id="rId1"/>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6F10DD6B-F1B6-47CD-A292-F40E446FBF32}"/>
    <dataValidation allowBlank="1" showErrorMessage="1" promptTitle="Optiion gestion pilotée du PERCO" sqref="AW91 AW101 AW87:AW89 AW93:AW94" xr:uid="{8FC466E9-BF7A-4737-AF71-1B2BFD05E3D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E5976E69-FB7A-4143-888B-B844A490D5F7}"/>
    <dataValidation allowBlank="1" showInputMessage="1" showErrorMessage="1" sqref="AW13:IA13 AK19 AN19:AW19 Z28:IA28 AU14" xr:uid="{A563DD01-B5CC-48F8-B85D-C9D8F16303A4}"/>
    <dataValidation allowBlank="1" showInputMessage="1" showErrorMessage="1" promptTitle="Numéro sécurité sociale" prompt="Données obligatoires" sqref="AA6 AA23" xr:uid="{2CA39974-2E41-47CF-A213-1B6B0350FF4F}"/>
    <dataValidation allowBlank="1" showInputMessage="1" showErrorMessage="1" prompt="Merci d'indiquer vos noms et prénoms en majuscules" sqref="Z10 Z7:Z8" xr:uid="{04D0B8F1-461E-4BD8-93AE-EB268710E37D}"/>
    <dataValidation errorStyle="information" allowBlank="1" showInputMessage="1" showErrorMessage="1" error="Données non valides" sqref="AH13:AV13" xr:uid="{2066657C-3FB7-461A-B155-A24A4999714E}"/>
    <dataValidation type="textLength" allowBlank="1" showInputMessage="1" showErrorMessage="1" prompt="Compris en 13 et 15 caractères (la clé n'est pas obligatoire)_x000a_" sqref="M7:Y7" xr:uid="{75BFC04D-FFEE-42AE-B092-EABF308DF002}">
      <formula1>13</formula1>
      <formula2>15</formula2>
    </dataValidation>
    <dataValidation type="list" allowBlank="1" showInputMessage="1" showErrorMessage="1" sqref="C102" xr:uid="{3A0E8384-B384-411A-9455-7600D8F69F1E}">
      <formula1>$R$144:$R$145</formula1>
    </dataValidation>
    <dataValidation type="list" allowBlank="1" showInputMessage="1" showErrorMessage="1" sqref="M15:Y15" xr:uid="{26EAB61E-F42D-4EFA-B73F-A6D49564F9F6}">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4FA4D469-62C8-453F-9864-B43A6A3CA890}">
      <formula1>$Q$137:$Q$138</formula1>
    </dataValidation>
  </dataValidations>
  <hyperlinks>
    <hyperlink ref="AP82:AW85" location="'Modalités de versement'!A1" display="Plus d'information &gt;" xr:uid="{0138F0E3-EBED-46BA-83BF-C3D015CF50B4}"/>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2305" r:id="rId5" name="Check Box 17">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2306" r:id="rId6" name="Check Box 18">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989C94BC-5C70-401C-B76A-83F726F2C9E8}">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7EB8C81-503E-4F81-BBBE-D43A35A475D9}">
          <x14:formula1>
            <xm:f>Données!$C$16:$C$19</xm:f>
          </x14:formula1>
          <xm:sqref>AN38</xm:sqref>
        </x14:dataValidation>
        <x14:dataValidation type="list" allowBlank="1" showInputMessage="1" showErrorMessage="1" xr:uid="{3F36C727-9D63-4977-9894-6C351ABB8E25}">
          <x14:formula1>
            <xm:f>Données!$C$29:$C$31</xm:f>
          </x14:formula1>
          <xm:sqref>M17:Y17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G555"/>
  <sheetViews>
    <sheetView showZeros="0" zoomScaleNormal="100" workbookViewId="0">
      <selection activeCell="BA60" sqref="BA60"/>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88" t="s">
        <v>52</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56" t="s">
        <v>72</v>
      </c>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99"/>
      <c r="N5" s="600"/>
      <c r="O5" s="600"/>
      <c r="P5" s="600"/>
      <c r="Q5" s="601"/>
      <c r="R5" s="592" t="s">
        <v>54</v>
      </c>
      <c r="S5" s="592"/>
      <c r="T5" s="593"/>
      <c r="U5" s="594"/>
      <c r="V5" s="594"/>
      <c r="W5" s="594"/>
      <c r="X5" s="594"/>
      <c r="Y5" s="595"/>
      <c r="Z5" s="421"/>
      <c r="AA5" s="196"/>
      <c r="AB5" s="196" t="s">
        <v>55</v>
      </c>
      <c r="AC5" s="190"/>
      <c r="AD5" s="421"/>
      <c r="AE5" s="190"/>
      <c r="AF5" s="193"/>
      <c r="AG5" s="193"/>
      <c r="AH5" s="596"/>
      <c r="AI5" s="597"/>
      <c r="AJ5" s="597"/>
      <c r="AK5" s="597"/>
      <c r="AL5" s="597"/>
      <c r="AM5" s="597"/>
      <c r="AN5" s="597"/>
      <c r="AO5" s="597"/>
      <c r="AP5" s="597"/>
      <c r="AQ5" s="597"/>
      <c r="AR5" s="597"/>
      <c r="AS5" s="597"/>
      <c r="AT5" s="597"/>
      <c r="AU5" s="597"/>
      <c r="AV5" s="598"/>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89"/>
      <c r="N7" s="590"/>
      <c r="O7" s="590"/>
      <c r="P7" s="590"/>
      <c r="Q7" s="590"/>
      <c r="R7" s="590"/>
      <c r="S7" s="590"/>
      <c r="T7" s="590"/>
      <c r="U7" s="590"/>
      <c r="V7" s="590"/>
      <c r="W7" s="590"/>
      <c r="X7" s="590"/>
      <c r="Y7" s="591"/>
      <c r="Z7" s="202"/>
      <c r="AA7" s="198"/>
      <c r="AB7" s="422" t="s">
        <v>120</v>
      </c>
      <c r="AC7" s="198"/>
      <c r="AD7" s="198"/>
      <c r="AE7" s="198"/>
      <c r="AF7" s="193"/>
      <c r="AG7" s="193"/>
      <c r="AH7" s="596"/>
      <c r="AI7" s="597"/>
      <c r="AJ7" s="597"/>
      <c r="AK7" s="597"/>
      <c r="AL7" s="597"/>
      <c r="AM7" s="597"/>
      <c r="AN7" s="597"/>
      <c r="AO7" s="597"/>
      <c r="AP7" s="597"/>
      <c r="AQ7" s="597"/>
      <c r="AR7" s="597"/>
      <c r="AS7" s="597"/>
      <c r="AT7" s="597"/>
      <c r="AU7" s="597"/>
      <c r="AV7" s="598"/>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602"/>
      <c r="N9" s="603"/>
      <c r="O9" s="603"/>
      <c r="P9" s="603"/>
      <c r="Q9" s="604"/>
      <c r="R9" s="205" t="s">
        <v>122</v>
      </c>
      <c r="S9" s="205"/>
      <c r="T9" s="205"/>
      <c r="U9" s="205"/>
      <c r="V9" s="205"/>
      <c r="W9" s="205"/>
      <c r="X9" s="196"/>
      <c r="Y9" s="427"/>
      <c r="Z9" s="420"/>
      <c r="AA9" s="420"/>
      <c r="AB9" s="423" t="s">
        <v>124</v>
      </c>
      <c r="AC9" s="420"/>
      <c r="AD9" s="420"/>
      <c r="AE9" s="198"/>
      <c r="AF9" s="193"/>
      <c r="AG9" s="193"/>
      <c r="AH9" s="596"/>
      <c r="AI9" s="597"/>
      <c r="AJ9" s="597"/>
      <c r="AK9" s="597"/>
      <c r="AL9" s="597"/>
      <c r="AM9" s="597"/>
      <c r="AN9" s="597"/>
      <c r="AO9" s="597"/>
      <c r="AP9" s="597"/>
      <c r="AQ9" s="597"/>
      <c r="AR9" s="597"/>
      <c r="AS9" s="597"/>
      <c r="AT9" s="597"/>
      <c r="AU9" s="597"/>
      <c r="AV9" s="598"/>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89"/>
      <c r="N11" s="590"/>
      <c r="O11" s="590"/>
      <c r="P11" s="590"/>
      <c r="Q11" s="590"/>
      <c r="R11" s="590"/>
      <c r="S11" s="590"/>
      <c r="T11" s="590"/>
      <c r="U11" s="590"/>
      <c r="V11" s="590"/>
      <c r="W11" s="590"/>
      <c r="X11" s="590"/>
      <c r="Y11" s="591"/>
      <c r="Z11" s="420"/>
      <c r="AA11" s="420"/>
      <c r="AB11" s="274" t="s">
        <v>123</v>
      </c>
      <c r="AC11" s="420"/>
      <c r="AD11" s="420"/>
      <c r="AE11" s="198"/>
      <c r="AF11" s="193"/>
      <c r="AG11" s="193"/>
      <c r="AH11" s="589"/>
      <c r="AI11" s="590"/>
      <c r="AJ11" s="590"/>
      <c r="AK11" s="590"/>
      <c r="AL11" s="590"/>
      <c r="AM11" s="590"/>
      <c r="AN11" s="590"/>
      <c r="AO11" s="590"/>
      <c r="AP11" s="590"/>
      <c r="AQ11" s="590"/>
      <c r="AR11" s="590"/>
      <c r="AS11" s="590"/>
      <c r="AT11" s="590"/>
      <c r="AU11" s="590"/>
      <c r="AV11" s="591"/>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89"/>
      <c r="N13" s="590"/>
      <c r="O13" s="590"/>
      <c r="P13" s="590"/>
      <c r="Q13" s="591"/>
      <c r="R13" s="592" t="s">
        <v>41</v>
      </c>
      <c r="S13" s="592"/>
      <c r="T13" s="593"/>
      <c r="U13" s="594"/>
      <c r="V13" s="594"/>
      <c r="W13" s="594"/>
      <c r="X13" s="594"/>
      <c r="Y13" s="595"/>
      <c r="Z13" s="420"/>
      <c r="AA13" s="420"/>
      <c r="AB13" s="424" t="s">
        <v>57</v>
      </c>
      <c r="AC13" s="425"/>
      <c r="AD13" s="425"/>
      <c r="AE13" s="198"/>
      <c r="AF13" s="425"/>
      <c r="AG13" s="425"/>
      <c r="AH13" s="605"/>
      <c r="AI13" s="606"/>
      <c r="AJ13" s="606"/>
      <c r="AK13" s="606"/>
      <c r="AL13" s="606"/>
      <c r="AM13" s="606"/>
      <c r="AN13" s="606"/>
      <c r="AO13" s="606"/>
      <c r="AP13" s="606"/>
      <c r="AQ13" s="606"/>
      <c r="AR13" s="606"/>
      <c r="AS13" s="606"/>
      <c r="AT13" s="606"/>
      <c r="AU13" s="606"/>
      <c r="AV13" s="607"/>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93"/>
      <c r="N15" s="594"/>
      <c r="O15" s="594"/>
      <c r="P15" s="594"/>
      <c r="Q15" s="594"/>
      <c r="R15" s="594"/>
      <c r="S15" s="594"/>
      <c r="T15" s="594"/>
      <c r="U15" s="594"/>
      <c r="V15" s="594"/>
      <c r="W15" s="594"/>
      <c r="X15" s="594"/>
      <c r="Y15" s="595"/>
      <c r="Z15" s="207"/>
      <c r="AA15" s="208"/>
      <c r="AB15" s="426" t="s">
        <v>58</v>
      </c>
      <c r="AC15" s="209"/>
      <c r="AD15" s="210"/>
      <c r="AE15" s="198"/>
      <c r="AF15" s="214"/>
      <c r="AG15" s="190"/>
      <c r="AH15" s="596"/>
      <c r="AI15" s="597"/>
      <c r="AJ15" s="597"/>
      <c r="AK15" s="597"/>
      <c r="AL15" s="597"/>
      <c r="AM15" s="597"/>
      <c r="AN15" s="597"/>
      <c r="AO15" s="597"/>
      <c r="AP15" s="597"/>
      <c r="AQ15" s="597"/>
      <c r="AR15" s="597"/>
      <c r="AS15" s="597"/>
      <c r="AT15" s="597"/>
      <c r="AU15" s="597"/>
      <c r="AV15" s="598"/>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93"/>
      <c r="N17" s="594"/>
      <c r="O17" s="594"/>
      <c r="P17" s="594"/>
      <c r="Q17" s="594"/>
      <c r="R17" s="594"/>
      <c r="S17" s="594"/>
      <c r="T17" s="594"/>
      <c r="U17" s="594"/>
      <c r="V17" s="594"/>
      <c r="W17" s="594"/>
      <c r="X17" s="594"/>
      <c r="Y17" s="595"/>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1" t="s">
        <v>73</v>
      </c>
      <c r="C20" s="581"/>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78">
        <f>'Informations Entreprise'!$L$9</f>
        <v>0</v>
      </c>
      <c r="N22" s="579"/>
      <c r="O22" s="579"/>
      <c r="P22" s="579"/>
      <c r="Q22" s="579"/>
      <c r="R22" s="579"/>
      <c r="S22" s="579"/>
      <c r="T22" s="579"/>
      <c r="U22" s="579"/>
      <c r="V22" s="579"/>
      <c r="W22" s="579"/>
      <c r="X22" s="579"/>
      <c r="Y22" s="580"/>
      <c r="Z22" s="229"/>
      <c r="AA22" s="229"/>
      <c r="AB22" s="444" t="s">
        <v>74</v>
      </c>
      <c r="AC22" s="444"/>
      <c r="AD22" s="221"/>
      <c r="AE22" s="221"/>
      <c r="AF22" s="221"/>
      <c r="AG22" s="221"/>
      <c r="AH22" s="582">
        <f>'Informations Entreprise'!BA9</f>
        <v>0</v>
      </c>
      <c r="AI22" s="583"/>
      <c r="AJ22" s="583"/>
      <c r="AK22" s="583"/>
      <c r="AL22" s="583"/>
      <c r="AM22" s="583"/>
      <c r="AN22" s="583"/>
      <c r="AO22" s="583"/>
      <c r="AP22" s="583"/>
      <c r="AQ22" s="583"/>
      <c r="AR22" s="583"/>
      <c r="AS22" s="583"/>
      <c r="AT22" s="583"/>
      <c r="AU22" s="583"/>
      <c r="AV22" s="584"/>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75">
        <f>'Informations Entreprise'!$L$11</f>
        <v>0</v>
      </c>
      <c r="N24" s="576"/>
      <c r="O24" s="576"/>
      <c r="P24" s="576"/>
      <c r="Q24" s="576"/>
      <c r="R24" s="576"/>
      <c r="S24" s="576"/>
      <c r="T24" s="576"/>
      <c r="U24" s="576"/>
      <c r="V24" s="576"/>
      <c r="W24" s="576"/>
      <c r="X24" s="576"/>
      <c r="Y24" s="577"/>
      <c r="Z24" s="225"/>
      <c r="AA24" s="225"/>
      <c r="AB24" s="444" t="s">
        <v>158</v>
      </c>
      <c r="AC24" s="225"/>
      <c r="AD24" s="225"/>
      <c r="AE24" s="225"/>
      <c r="AF24" s="225"/>
      <c r="AG24" s="225"/>
      <c r="AH24" s="582" t="str">
        <f>'Informations Entreprise'!AM37</f>
        <v>Versements volontaires</v>
      </c>
      <c r="AI24" s="583"/>
      <c r="AJ24" s="583"/>
      <c r="AK24" s="583"/>
      <c r="AL24" s="583"/>
      <c r="AM24" s="583"/>
      <c r="AN24" s="583"/>
      <c r="AO24" s="583"/>
      <c r="AP24" s="583"/>
      <c r="AQ24" s="583"/>
      <c r="AR24" s="583"/>
      <c r="AS24" s="583"/>
      <c r="AT24" s="583"/>
      <c r="AU24" s="583"/>
      <c r="AV24" s="584"/>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75">
        <f>'Informations Entreprise'!$L$15</f>
        <v>0</v>
      </c>
      <c r="N26" s="576"/>
      <c r="O26" s="576"/>
      <c r="P26" s="576"/>
      <c r="Q26" s="576"/>
      <c r="R26" s="576"/>
      <c r="S26" s="576"/>
      <c r="T26" s="576"/>
      <c r="U26" s="576"/>
      <c r="V26" s="576"/>
      <c r="W26" s="576"/>
      <c r="X26" s="576"/>
      <c r="Y26" s="577"/>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75">
        <f>'Informations Entreprise'!$AM$15</f>
        <v>0</v>
      </c>
      <c r="N28" s="576"/>
      <c r="O28" s="576"/>
      <c r="P28" s="576"/>
      <c r="Q28" s="576"/>
      <c r="R28" s="576"/>
      <c r="S28" s="576"/>
      <c r="T28" s="576"/>
      <c r="U28" s="576"/>
      <c r="V28" s="576"/>
      <c r="W28" s="576"/>
      <c r="X28" s="576"/>
      <c r="Y28" s="577"/>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88"/>
      <c r="AY32" s="188"/>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241"/>
      <c r="AY33" s="188"/>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241"/>
      <c r="AY34" s="188"/>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241"/>
      <c r="AY35" s="188"/>
      <c r="BL35" s="608"/>
      <c r="BM35" s="608"/>
      <c r="BN35" s="608"/>
      <c r="BO35" s="608"/>
      <c r="BP35" s="608"/>
      <c r="BQ35" s="608"/>
    </row>
    <row r="36" spans="2:81" ht="12" customHeight="1" x14ac:dyDescent="0.15">
      <c r="B36" s="609" t="str">
        <f>IF('Informations Entreprise'!$M$37="Gamme GER","84289 - GER Monétaire",IF('Informations Entreprise'!$M$37="Gamme TESORUS","82659 - TESORUS Monétaire",""))</f>
        <v>84289 - GER Monétaire</v>
      </c>
      <c r="C36" s="610"/>
      <c r="D36" s="610"/>
      <c r="E36" s="610"/>
      <c r="F36" s="610"/>
      <c r="G36" s="610"/>
      <c r="H36" s="610"/>
      <c r="I36" s="610"/>
      <c r="J36" s="610"/>
      <c r="K36" s="610"/>
      <c r="L36" s="610"/>
      <c r="M36" s="610"/>
      <c r="N36" s="610"/>
      <c r="O36" s="610"/>
      <c r="P36" s="610"/>
      <c r="Q36" s="611"/>
      <c r="R36" s="546"/>
      <c r="S36" s="547"/>
      <c r="T36" s="547"/>
      <c r="U36" s="547"/>
      <c r="V36" s="547"/>
      <c r="W36" s="547"/>
      <c r="X36" s="547"/>
      <c r="Y36" s="547"/>
      <c r="Z36" s="547"/>
      <c r="AA36" s="547"/>
      <c r="AB36" s="586"/>
      <c r="AC36" s="546"/>
      <c r="AD36" s="547"/>
      <c r="AE36" s="547"/>
      <c r="AF36" s="547"/>
      <c r="AG36" s="547"/>
      <c r="AH36" s="547"/>
      <c r="AI36" s="547"/>
      <c r="AJ36" s="547"/>
      <c r="AK36" s="547"/>
      <c r="AL36" s="547"/>
      <c r="AM36" s="242"/>
      <c r="AN36" s="243"/>
      <c r="AO36" s="243"/>
      <c r="AP36" s="243"/>
      <c r="AQ36" s="243"/>
      <c r="AR36" s="243"/>
      <c r="AS36" s="243"/>
      <c r="AT36" s="243"/>
      <c r="AU36" s="112"/>
      <c r="AV36" s="112"/>
      <c r="AW36" s="244"/>
      <c r="AX36" s="241"/>
      <c r="AY36" s="188"/>
    </row>
    <row r="37" spans="2:81" ht="12" customHeight="1" x14ac:dyDescent="0.15">
      <c r="B37" s="612"/>
      <c r="C37" s="613"/>
      <c r="D37" s="613"/>
      <c r="E37" s="613"/>
      <c r="F37" s="613"/>
      <c r="G37" s="613"/>
      <c r="H37" s="613"/>
      <c r="I37" s="613"/>
      <c r="J37" s="613"/>
      <c r="K37" s="613"/>
      <c r="L37" s="613"/>
      <c r="M37" s="613"/>
      <c r="N37" s="613"/>
      <c r="O37" s="613"/>
      <c r="P37" s="613"/>
      <c r="Q37" s="614"/>
      <c r="R37" s="548"/>
      <c r="S37" s="549"/>
      <c r="T37" s="549"/>
      <c r="U37" s="549"/>
      <c r="V37" s="549"/>
      <c r="W37" s="549"/>
      <c r="X37" s="549"/>
      <c r="Y37" s="549"/>
      <c r="Z37" s="549"/>
      <c r="AA37" s="549"/>
      <c r="AB37" s="587"/>
      <c r="AC37" s="548"/>
      <c r="AD37" s="549"/>
      <c r="AE37" s="549"/>
      <c r="AF37" s="549"/>
      <c r="AG37" s="549"/>
      <c r="AH37" s="549"/>
      <c r="AI37" s="549"/>
      <c r="AJ37" s="549"/>
      <c r="AK37" s="549"/>
      <c r="AL37" s="549"/>
      <c r="AM37" s="245"/>
      <c r="AN37" s="246"/>
      <c r="AO37" s="246"/>
      <c r="AP37" s="246"/>
      <c r="AQ37" s="246"/>
      <c r="AR37" s="246"/>
      <c r="AS37" s="246"/>
      <c r="AT37" s="246"/>
      <c r="AU37" s="109"/>
      <c r="AV37" s="109"/>
      <c r="AW37" s="247"/>
      <c r="AX37" s="241"/>
      <c r="AY37" s="188"/>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6"/>
      <c r="AC38" s="546"/>
      <c r="AD38" s="547"/>
      <c r="AE38" s="547"/>
      <c r="AF38" s="547"/>
      <c r="AG38" s="547"/>
      <c r="AH38" s="547"/>
      <c r="AI38" s="547"/>
      <c r="AJ38" s="547"/>
      <c r="AK38" s="547"/>
      <c r="AL38" s="547"/>
      <c r="AM38" s="248"/>
      <c r="AN38" s="615" t="s">
        <v>161</v>
      </c>
      <c r="AO38" s="616"/>
      <c r="AP38" s="616"/>
      <c r="AQ38" s="616"/>
      <c r="AR38" s="616"/>
      <c r="AS38" s="616"/>
      <c r="AT38" s="616"/>
      <c r="AU38" s="616"/>
      <c r="AV38" s="617"/>
      <c r="AW38" s="247"/>
      <c r="AX38" s="188"/>
      <c r="AY38" s="188"/>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7"/>
      <c r="AC39" s="548"/>
      <c r="AD39" s="549"/>
      <c r="AE39" s="549"/>
      <c r="AF39" s="549"/>
      <c r="AG39" s="549"/>
      <c r="AH39" s="549"/>
      <c r="AI39" s="549"/>
      <c r="AJ39" s="549"/>
      <c r="AK39" s="549"/>
      <c r="AL39" s="549"/>
      <c r="AM39" s="248"/>
      <c r="AN39" s="618"/>
      <c r="AO39" s="619"/>
      <c r="AP39" s="619"/>
      <c r="AQ39" s="619"/>
      <c r="AR39" s="619"/>
      <c r="AS39" s="619"/>
      <c r="AT39" s="619"/>
      <c r="AU39" s="619"/>
      <c r="AV39" s="620"/>
      <c r="AW39" s="247"/>
      <c r="AX39" s="188"/>
      <c r="AY39" s="188"/>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6"/>
      <c r="AC40" s="546"/>
      <c r="AD40" s="547"/>
      <c r="AE40" s="547"/>
      <c r="AF40" s="547"/>
      <c r="AG40" s="547"/>
      <c r="AH40" s="547"/>
      <c r="AI40" s="547"/>
      <c r="AJ40" s="547"/>
      <c r="AK40" s="547"/>
      <c r="AL40" s="547"/>
      <c r="AM40" s="113"/>
      <c r="AN40" s="621"/>
      <c r="AO40" s="622"/>
      <c r="AP40" s="622"/>
      <c r="AQ40" s="622"/>
      <c r="AR40" s="622"/>
      <c r="AS40" s="622"/>
      <c r="AT40" s="622"/>
      <c r="AU40" s="622"/>
      <c r="AV40" s="623"/>
      <c r="AW40" s="247"/>
      <c r="AX40" s="188"/>
      <c r="AY40" s="188"/>
      <c r="BL40" s="249"/>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7"/>
      <c r="AC41" s="548"/>
      <c r="AD41" s="549"/>
      <c r="AE41" s="549"/>
      <c r="AF41" s="549"/>
      <c r="AG41" s="549"/>
      <c r="AH41" s="549"/>
      <c r="AI41" s="549"/>
      <c r="AJ41" s="549"/>
      <c r="AK41" s="549"/>
      <c r="AL41" s="549"/>
      <c r="AM41" s="248"/>
      <c r="AN41" s="250"/>
      <c r="AO41" s="250"/>
      <c r="AP41" s="250"/>
      <c r="AQ41" s="250"/>
      <c r="AR41" s="250"/>
      <c r="AS41" s="250"/>
      <c r="AT41" s="250"/>
      <c r="AU41" s="109"/>
      <c r="AV41" s="109"/>
      <c r="AW41" s="247"/>
      <c r="AX41" s="188"/>
      <c r="AY41" s="188"/>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6"/>
      <c r="AC42" s="546"/>
      <c r="AD42" s="547"/>
      <c r="AE42" s="547"/>
      <c r="AF42" s="547"/>
      <c r="AG42" s="547"/>
      <c r="AH42" s="547"/>
      <c r="AI42" s="547"/>
      <c r="AJ42" s="547"/>
      <c r="AK42" s="547"/>
      <c r="AL42" s="547"/>
      <c r="AM42" s="114"/>
      <c r="AN42" s="180" t="s">
        <v>85</v>
      </c>
      <c r="AO42" s="250"/>
      <c r="AP42" s="250"/>
      <c r="AQ42" s="250"/>
      <c r="AR42" s="250"/>
      <c r="AS42" s="250"/>
      <c r="AT42" s="250"/>
      <c r="AU42" s="250"/>
      <c r="AV42" s="250"/>
      <c r="AW42" s="247"/>
      <c r="AX42" s="188"/>
      <c r="AY42" s="188"/>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7"/>
      <c r="AC43" s="548"/>
      <c r="AD43" s="549"/>
      <c r="AE43" s="549"/>
      <c r="AF43" s="549"/>
      <c r="AG43" s="549"/>
      <c r="AH43" s="549"/>
      <c r="AI43" s="549"/>
      <c r="AJ43" s="549"/>
      <c r="AK43" s="549"/>
      <c r="AL43" s="549"/>
      <c r="AM43" s="248"/>
      <c r="AN43" s="250"/>
      <c r="AO43" s="250"/>
      <c r="AP43" s="250"/>
      <c r="AQ43" s="250"/>
      <c r="AR43" s="250"/>
      <c r="AS43" s="250"/>
      <c r="AT43" s="250"/>
      <c r="AU43" s="250"/>
      <c r="AV43" s="250"/>
      <c r="AW43" s="251"/>
      <c r="AX43" s="188"/>
      <c r="AY43" s="188"/>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6"/>
      <c r="AC44" s="546"/>
      <c r="AD44" s="547"/>
      <c r="AE44" s="547"/>
      <c r="AF44" s="547"/>
      <c r="AG44" s="547"/>
      <c r="AH44" s="547"/>
      <c r="AI44" s="547"/>
      <c r="AJ44" s="547"/>
      <c r="AK44" s="547"/>
      <c r="AL44" s="547"/>
      <c r="AM44" s="248"/>
      <c r="AN44" s="624"/>
      <c r="AO44" s="625"/>
      <c r="AP44" s="625"/>
      <c r="AQ44" s="625"/>
      <c r="AR44" s="625"/>
      <c r="AS44" s="625"/>
      <c r="AT44" s="625"/>
      <c r="AU44" s="625"/>
      <c r="AV44" s="626"/>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7"/>
      <c r="AC45" s="548"/>
      <c r="AD45" s="549"/>
      <c r="AE45" s="549"/>
      <c r="AF45" s="549"/>
      <c r="AG45" s="549"/>
      <c r="AH45" s="549"/>
      <c r="AI45" s="549"/>
      <c r="AJ45" s="549"/>
      <c r="AK45" s="549"/>
      <c r="AL45" s="549"/>
      <c r="AM45" s="254"/>
      <c r="AN45" s="627"/>
      <c r="AO45" s="628"/>
      <c r="AP45" s="628"/>
      <c r="AQ45" s="628"/>
      <c r="AR45" s="628"/>
      <c r="AS45" s="628"/>
      <c r="AT45" s="628"/>
      <c r="AU45" s="628"/>
      <c r="AV45" s="629"/>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6"/>
      <c r="AC46" s="546"/>
      <c r="AD46" s="547"/>
      <c r="AE46" s="547"/>
      <c r="AF46" s="547"/>
      <c r="AG46" s="547"/>
      <c r="AH46" s="547"/>
      <c r="AI46" s="547"/>
      <c r="AJ46" s="547"/>
      <c r="AK46" s="547"/>
      <c r="AL46" s="54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7"/>
      <c r="AC47" s="548"/>
      <c r="AD47" s="549"/>
      <c r="AE47" s="549"/>
      <c r="AF47" s="549"/>
      <c r="AG47" s="549"/>
      <c r="AH47" s="549"/>
      <c r="AI47" s="549"/>
      <c r="AJ47" s="549"/>
      <c r="AK47" s="549"/>
      <c r="AL47" s="54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6"/>
      <c r="AC48" s="546"/>
      <c r="AD48" s="547"/>
      <c r="AE48" s="547"/>
      <c r="AF48" s="547"/>
      <c r="AG48" s="547"/>
      <c r="AH48" s="547"/>
      <c r="AI48" s="547"/>
      <c r="AJ48" s="547"/>
      <c r="AK48" s="547"/>
      <c r="AL48" s="547"/>
      <c r="AM48" s="248"/>
      <c r="AN48" s="585"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5"/>
      <c r="AP48" s="585"/>
      <c r="AQ48" s="585"/>
      <c r="AR48" s="585"/>
      <c r="AS48" s="585"/>
      <c r="AT48" s="585"/>
      <c r="AU48" s="585"/>
      <c r="AV48" s="585"/>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7"/>
      <c r="AC49" s="548"/>
      <c r="AD49" s="549"/>
      <c r="AE49" s="549"/>
      <c r="AF49" s="549"/>
      <c r="AG49" s="549"/>
      <c r="AH49" s="549"/>
      <c r="AI49" s="549"/>
      <c r="AJ49" s="549"/>
      <c r="AK49" s="549"/>
      <c r="AL49" s="549"/>
      <c r="AM49" s="248"/>
      <c r="AN49" s="585"/>
      <c r="AO49" s="585"/>
      <c r="AP49" s="585"/>
      <c r="AQ49" s="585"/>
      <c r="AR49" s="585"/>
      <c r="AS49" s="585"/>
      <c r="AT49" s="585"/>
      <c r="AU49" s="585"/>
      <c r="AV49" s="585"/>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6"/>
      <c r="AC50" s="546"/>
      <c r="AD50" s="547"/>
      <c r="AE50" s="547"/>
      <c r="AF50" s="547"/>
      <c r="AG50" s="547"/>
      <c r="AH50" s="547"/>
      <c r="AI50" s="547"/>
      <c r="AJ50" s="547"/>
      <c r="AK50" s="547"/>
      <c r="AL50" s="547"/>
      <c r="AM50" s="248"/>
      <c r="AN50" s="585"/>
      <c r="AO50" s="585"/>
      <c r="AP50" s="585"/>
      <c r="AQ50" s="585"/>
      <c r="AR50" s="585"/>
      <c r="AS50" s="585"/>
      <c r="AT50" s="585"/>
      <c r="AU50" s="585"/>
      <c r="AV50" s="585"/>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7"/>
      <c r="AC51" s="548"/>
      <c r="AD51" s="549"/>
      <c r="AE51" s="549"/>
      <c r="AF51" s="549"/>
      <c r="AG51" s="549"/>
      <c r="AH51" s="549"/>
      <c r="AI51" s="549"/>
      <c r="AJ51" s="549"/>
      <c r="AK51" s="549"/>
      <c r="AL51" s="549"/>
      <c r="AM51" s="248"/>
      <c r="AN51" s="585"/>
      <c r="AO51" s="585"/>
      <c r="AP51" s="585"/>
      <c r="AQ51" s="585"/>
      <c r="AR51" s="585"/>
      <c r="AS51" s="585"/>
      <c r="AT51" s="585"/>
      <c r="AU51" s="585"/>
      <c r="AV51" s="585"/>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6"/>
      <c r="AC52" s="546"/>
      <c r="AD52" s="547"/>
      <c r="AE52" s="547"/>
      <c r="AF52" s="547"/>
      <c r="AG52" s="547"/>
      <c r="AH52" s="547"/>
      <c r="AI52" s="547"/>
      <c r="AJ52" s="547"/>
      <c r="AK52" s="547"/>
      <c r="AL52" s="547"/>
      <c r="AM52" s="248"/>
      <c r="AN52" s="585"/>
      <c r="AO52" s="585"/>
      <c r="AP52" s="585"/>
      <c r="AQ52" s="585"/>
      <c r="AR52" s="585"/>
      <c r="AS52" s="585"/>
      <c r="AT52" s="585"/>
      <c r="AU52" s="585"/>
      <c r="AV52" s="585"/>
      <c r="AW52" s="115"/>
      <c r="AX52" s="255"/>
      <c r="AZ52" s="259"/>
      <c r="BA52" s="259"/>
      <c r="BB52" s="259"/>
      <c r="BC52" s="259"/>
      <c r="BD52" s="259"/>
      <c r="BE52" s="259"/>
      <c r="BF52" s="259"/>
      <c r="BG52" s="259"/>
      <c r="BH52" s="259"/>
      <c r="BI52" s="259"/>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7"/>
      <c r="AC53" s="548"/>
      <c r="AD53" s="549"/>
      <c r="AE53" s="549"/>
      <c r="AF53" s="549"/>
      <c r="AG53" s="549"/>
      <c r="AH53" s="549"/>
      <c r="AI53" s="549"/>
      <c r="AJ53" s="549"/>
      <c r="AK53" s="549"/>
      <c r="AL53" s="549"/>
      <c r="AM53" s="248"/>
      <c r="AN53" s="585"/>
      <c r="AO53" s="585"/>
      <c r="AP53" s="585"/>
      <c r="AQ53" s="585"/>
      <c r="AR53" s="585"/>
      <c r="AS53" s="585"/>
      <c r="AT53" s="585"/>
      <c r="AU53" s="585"/>
      <c r="AV53" s="585"/>
      <c r="AW53" s="115"/>
      <c r="AX53" s="255"/>
      <c r="AZ53" s="259"/>
      <c r="BA53" s="259"/>
      <c r="BB53" s="259"/>
      <c r="BC53" s="259"/>
      <c r="BD53" s="259"/>
      <c r="BE53" s="259"/>
      <c r="BF53" s="259"/>
      <c r="BG53" s="259"/>
      <c r="BH53" s="259"/>
      <c r="BI53" s="259"/>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6"/>
      <c r="AC54" s="546"/>
      <c r="AD54" s="547"/>
      <c r="AE54" s="547"/>
      <c r="AF54" s="547"/>
      <c r="AG54" s="547"/>
      <c r="AH54" s="547"/>
      <c r="AI54" s="547"/>
      <c r="AJ54" s="547"/>
      <c r="AK54" s="547"/>
      <c r="AL54" s="547"/>
      <c r="AM54" s="248"/>
      <c r="AN54" s="585"/>
      <c r="AO54" s="585"/>
      <c r="AP54" s="585"/>
      <c r="AQ54" s="585"/>
      <c r="AR54" s="585"/>
      <c r="AS54" s="585"/>
      <c r="AT54" s="585"/>
      <c r="AU54" s="585"/>
      <c r="AV54" s="585"/>
      <c r="AW54" s="115"/>
      <c r="AX54" s="255"/>
      <c r="AZ54" s="439"/>
      <c r="BA54" s="439"/>
      <c r="BB54" s="439"/>
      <c r="BC54" s="439"/>
      <c r="BD54" s="439"/>
      <c r="BE54" s="439"/>
      <c r="BF54" s="439"/>
      <c r="BG54" s="439"/>
      <c r="BH54" s="439"/>
      <c r="BI54" s="439"/>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7"/>
      <c r="AC55" s="548"/>
      <c r="AD55" s="549"/>
      <c r="AE55" s="549"/>
      <c r="AF55" s="549"/>
      <c r="AG55" s="549"/>
      <c r="AH55" s="549"/>
      <c r="AI55" s="549"/>
      <c r="AJ55" s="549"/>
      <c r="AK55" s="549"/>
      <c r="AL55" s="54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633"/>
      <c r="C56" s="634"/>
      <c r="D56" s="634"/>
      <c r="E56" s="634"/>
      <c r="F56" s="634"/>
      <c r="G56" s="634"/>
      <c r="H56" s="634"/>
      <c r="I56" s="634"/>
      <c r="J56" s="634"/>
      <c r="K56" s="634"/>
      <c r="L56" s="634"/>
      <c r="M56" s="634"/>
      <c r="N56" s="634"/>
      <c r="O56" s="634"/>
      <c r="P56" s="634"/>
      <c r="Q56" s="634"/>
      <c r="R56" s="546"/>
      <c r="S56" s="547"/>
      <c r="T56" s="547"/>
      <c r="U56" s="547"/>
      <c r="V56" s="547"/>
      <c r="W56" s="547"/>
      <c r="X56" s="547"/>
      <c r="Y56" s="547"/>
      <c r="Z56" s="547"/>
      <c r="AA56" s="547"/>
      <c r="AB56" s="586"/>
      <c r="AC56" s="546"/>
      <c r="AD56" s="547"/>
      <c r="AE56" s="547"/>
      <c r="AF56" s="547"/>
      <c r="AG56" s="547"/>
      <c r="AH56" s="547"/>
      <c r="AI56" s="547"/>
      <c r="AJ56" s="547"/>
      <c r="AK56" s="547"/>
      <c r="AL56" s="547"/>
      <c r="AM56" s="248"/>
      <c r="AN56" s="585"/>
      <c r="AO56" s="585"/>
      <c r="AP56" s="585"/>
      <c r="AQ56" s="585"/>
      <c r="AR56" s="585"/>
      <c r="AS56" s="585"/>
      <c r="AT56" s="585"/>
      <c r="AU56" s="585"/>
      <c r="AV56" s="585"/>
      <c r="AW56" s="115"/>
      <c r="AX56" s="255"/>
      <c r="AY56" s="257"/>
      <c r="AZ56" s="264"/>
      <c r="BA56" s="264"/>
      <c r="BB56" s="264"/>
      <c r="BC56" s="264"/>
      <c r="BD56" s="265"/>
      <c r="BE56" s="265"/>
      <c r="BF56" s="265"/>
      <c r="BG56" s="265"/>
      <c r="BH56" s="265"/>
      <c r="BI56" s="265"/>
      <c r="BJ56" s="255"/>
    </row>
    <row r="57" spans="2:81" ht="12" customHeight="1" x14ac:dyDescent="0.25">
      <c r="B57" s="635"/>
      <c r="C57" s="636"/>
      <c r="D57" s="636"/>
      <c r="E57" s="636"/>
      <c r="F57" s="636"/>
      <c r="G57" s="636"/>
      <c r="H57" s="636"/>
      <c r="I57" s="636"/>
      <c r="J57" s="636"/>
      <c r="K57" s="636"/>
      <c r="L57" s="636"/>
      <c r="M57" s="636"/>
      <c r="N57" s="636"/>
      <c r="O57" s="636"/>
      <c r="P57" s="636"/>
      <c r="Q57" s="636"/>
      <c r="R57" s="548"/>
      <c r="S57" s="549"/>
      <c r="T57" s="549"/>
      <c r="U57" s="549"/>
      <c r="V57" s="549"/>
      <c r="W57" s="549"/>
      <c r="X57" s="549"/>
      <c r="Y57" s="549"/>
      <c r="Z57" s="549"/>
      <c r="AA57" s="549"/>
      <c r="AB57" s="587"/>
      <c r="AC57" s="548"/>
      <c r="AD57" s="549"/>
      <c r="AE57" s="549"/>
      <c r="AF57" s="549"/>
      <c r="AG57" s="549"/>
      <c r="AH57" s="549"/>
      <c r="AI57" s="549"/>
      <c r="AJ57" s="549"/>
      <c r="AK57" s="549"/>
      <c r="AL57" s="549"/>
      <c r="AM57" s="248"/>
      <c r="AN57" s="585"/>
      <c r="AO57" s="585"/>
      <c r="AP57" s="585"/>
      <c r="AQ57" s="585"/>
      <c r="AR57" s="585"/>
      <c r="AS57" s="585"/>
      <c r="AT57" s="585"/>
      <c r="AU57" s="585"/>
      <c r="AV57" s="585"/>
      <c r="AW57" s="115"/>
      <c r="AX57" s="255"/>
      <c r="AY57" s="255"/>
      <c r="AZ57" s="630"/>
      <c r="BA57" s="630"/>
      <c r="BB57" s="630"/>
      <c r="BC57" s="630"/>
      <c r="BD57" s="630"/>
      <c r="BE57" s="630"/>
      <c r="BF57" s="630"/>
      <c r="BG57" s="630"/>
      <c r="BH57" s="630"/>
      <c r="BI57" s="630"/>
    </row>
    <row r="58" spans="2:81" ht="12" customHeight="1" x14ac:dyDescent="0.25">
      <c r="B58" s="633"/>
      <c r="C58" s="634"/>
      <c r="D58" s="634"/>
      <c r="E58" s="634"/>
      <c r="F58" s="634"/>
      <c r="G58" s="634"/>
      <c r="H58" s="634"/>
      <c r="I58" s="634"/>
      <c r="J58" s="634"/>
      <c r="K58" s="634"/>
      <c r="L58" s="634"/>
      <c r="M58" s="634"/>
      <c r="N58" s="634"/>
      <c r="O58" s="634"/>
      <c r="P58" s="634"/>
      <c r="Q58" s="634"/>
      <c r="R58" s="546"/>
      <c r="S58" s="547"/>
      <c r="T58" s="547"/>
      <c r="U58" s="547"/>
      <c r="V58" s="547"/>
      <c r="W58" s="547"/>
      <c r="X58" s="547"/>
      <c r="Y58" s="547"/>
      <c r="Z58" s="547"/>
      <c r="AA58" s="547"/>
      <c r="AB58" s="586"/>
      <c r="AC58" s="546"/>
      <c r="AD58" s="547"/>
      <c r="AE58" s="547"/>
      <c r="AF58" s="547"/>
      <c r="AG58" s="547"/>
      <c r="AH58" s="547"/>
      <c r="AI58" s="547"/>
      <c r="AJ58" s="547"/>
      <c r="AK58" s="547"/>
      <c r="AL58" s="547"/>
      <c r="AM58" s="248"/>
      <c r="AN58" s="585"/>
      <c r="AO58" s="585"/>
      <c r="AP58" s="585"/>
      <c r="AQ58" s="585"/>
      <c r="AR58" s="585"/>
      <c r="AS58" s="585"/>
      <c r="AT58" s="585"/>
      <c r="AU58" s="585"/>
      <c r="AV58" s="585"/>
      <c r="AW58" s="147"/>
      <c r="AY58" s="255"/>
      <c r="AZ58" s="438">
        <f>SUM(AC36:AL65)+AN44</f>
        <v>0</v>
      </c>
      <c r="BA58" s="439"/>
      <c r="BB58" s="439"/>
      <c r="BC58" s="439"/>
      <c r="BD58" s="439"/>
      <c r="BE58" s="439"/>
      <c r="BF58" s="439"/>
      <c r="BG58" s="439"/>
      <c r="BH58" s="439"/>
      <c r="BI58" s="439"/>
    </row>
    <row r="59" spans="2:81" ht="12" customHeight="1" x14ac:dyDescent="0.2">
      <c r="B59" s="635"/>
      <c r="C59" s="636"/>
      <c r="D59" s="636"/>
      <c r="E59" s="636"/>
      <c r="F59" s="636"/>
      <c r="G59" s="636"/>
      <c r="H59" s="636"/>
      <c r="I59" s="636"/>
      <c r="J59" s="636"/>
      <c r="K59" s="636"/>
      <c r="L59" s="636"/>
      <c r="M59" s="636"/>
      <c r="N59" s="636"/>
      <c r="O59" s="636"/>
      <c r="P59" s="636"/>
      <c r="Q59" s="636"/>
      <c r="R59" s="548"/>
      <c r="S59" s="549"/>
      <c r="T59" s="549"/>
      <c r="U59" s="549"/>
      <c r="V59" s="549"/>
      <c r="W59" s="549"/>
      <c r="X59" s="549"/>
      <c r="Y59" s="549"/>
      <c r="Z59" s="549"/>
      <c r="AA59" s="549"/>
      <c r="AB59" s="587"/>
      <c r="AC59" s="548"/>
      <c r="AD59" s="549"/>
      <c r="AE59" s="549"/>
      <c r="AF59" s="549"/>
      <c r="AG59" s="549"/>
      <c r="AH59" s="549"/>
      <c r="AI59" s="549"/>
      <c r="AJ59" s="549"/>
      <c r="AK59" s="549"/>
      <c r="AL59" s="549"/>
      <c r="AM59" s="248"/>
      <c r="AN59" s="266"/>
      <c r="AO59" s="266"/>
      <c r="AP59" s="266"/>
      <c r="AQ59" s="266"/>
      <c r="AR59" s="266"/>
      <c r="AS59" s="266"/>
      <c r="AT59" s="266"/>
      <c r="AU59" s="266"/>
      <c r="AV59" s="266"/>
      <c r="AW59" s="147"/>
      <c r="AX59" s="267"/>
      <c r="AY59" s="255"/>
      <c r="AZ59" s="630" cm="1">
        <f t="array" ref="AZ59">SUM(AC36:AL65+AN44)</f>
        <v>0</v>
      </c>
      <c r="BA59" s="631"/>
      <c r="BB59" s="631"/>
      <c r="BC59" s="631"/>
      <c r="BD59" s="631"/>
      <c r="BE59" s="631"/>
      <c r="BF59" s="631"/>
      <c r="BG59" s="631"/>
      <c r="BH59" s="439"/>
      <c r="BI59" s="439"/>
    </row>
    <row r="60" spans="2:81" ht="12" customHeight="1" x14ac:dyDescent="0.2">
      <c r="B60" s="633"/>
      <c r="C60" s="634"/>
      <c r="D60" s="634"/>
      <c r="E60" s="634"/>
      <c r="F60" s="634"/>
      <c r="G60" s="634"/>
      <c r="H60" s="634"/>
      <c r="I60" s="634"/>
      <c r="J60" s="634"/>
      <c r="K60" s="634"/>
      <c r="L60" s="634"/>
      <c r="M60" s="634"/>
      <c r="N60" s="634"/>
      <c r="O60" s="634"/>
      <c r="P60" s="634"/>
      <c r="Q60" s="634"/>
      <c r="R60" s="546"/>
      <c r="S60" s="547"/>
      <c r="T60" s="547"/>
      <c r="U60" s="547"/>
      <c r="V60" s="547"/>
      <c r="W60" s="547"/>
      <c r="X60" s="547"/>
      <c r="Y60" s="547"/>
      <c r="Z60" s="547"/>
      <c r="AA60" s="547"/>
      <c r="AB60" s="586"/>
      <c r="AC60" s="546"/>
      <c r="AD60" s="547"/>
      <c r="AE60" s="547"/>
      <c r="AF60" s="547"/>
      <c r="AG60" s="547"/>
      <c r="AH60" s="547"/>
      <c r="AI60" s="547"/>
      <c r="AJ60" s="547"/>
      <c r="AK60" s="547"/>
      <c r="AL60" s="54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635"/>
      <c r="C61" s="636"/>
      <c r="D61" s="636"/>
      <c r="E61" s="636"/>
      <c r="F61" s="636"/>
      <c r="G61" s="636"/>
      <c r="H61" s="636"/>
      <c r="I61" s="636"/>
      <c r="J61" s="636"/>
      <c r="K61" s="636"/>
      <c r="L61" s="636"/>
      <c r="M61" s="636"/>
      <c r="N61" s="636"/>
      <c r="O61" s="636"/>
      <c r="P61" s="636"/>
      <c r="Q61" s="636"/>
      <c r="R61" s="548"/>
      <c r="S61" s="549"/>
      <c r="T61" s="549"/>
      <c r="U61" s="549"/>
      <c r="V61" s="549"/>
      <c r="W61" s="549"/>
      <c r="X61" s="549"/>
      <c r="Y61" s="549"/>
      <c r="Z61" s="549"/>
      <c r="AA61" s="549"/>
      <c r="AB61" s="587"/>
      <c r="AC61" s="548"/>
      <c r="AD61" s="549"/>
      <c r="AE61" s="549"/>
      <c r="AF61" s="549"/>
      <c r="AG61" s="549"/>
      <c r="AH61" s="549"/>
      <c r="AI61" s="549"/>
      <c r="AJ61" s="549"/>
      <c r="AK61" s="549"/>
      <c r="AL61" s="54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633"/>
      <c r="C62" s="634"/>
      <c r="D62" s="634"/>
      <c r="E62" s="634"/>
      <c r="F62" s="634"/>
      <c r="G62" s="634"/>
      <c r="H62" s="634"/>
      <c r="I62" s="634"/>
      <c r="J62" s="634"/>
      <c r="K62" s="634"/>
      <c r="L62" s="634"/>
      <c r="M62" s="634"/>
      <c r="N62" s="634"/>
      <c r="O62" s="634"/>
      <c r="P62" s="634"/>
      <c r="Q62" s="634"/>
      <c r="R62" s="546"/>
      <c r="S62" s="547"/>
      <c r="T62" s="547"/>
      <c r="U62" s="547"/>
      <c r="V62" s="547"/>
      <c r="W62" s="547"/>
      <c r="X62" s="547"/>
      <c r="Y62" s="547"/>
      <c r="Z62" s="547"/>
      <c r="AA62" s="547"/>
      <c r="AB62" s="586"/>
      <c r="AC62" s="546"/>
      <c r="AD62" s="547"/>
      <c r="AE62" s="547"/>
      <c r="AF62" s="547"/>
      <c r="AG62" s="547"/>
      <c r="AH62" s="547"/>
      <c r="AI62" s="547"/>
      <c r="AJ62" s="547"/>
      <c r="AK62" s="547"/>
      <c r="AL62" s="547"/>
      <c r="AM62" s="248"/>
      <c r="AN62" s="262"/>
      <c r="AO62" s="262"/>
      <c r="AP62" s="262"/>
      <c r="AQ62" s="262"/>
      <c r="AR62" s="262"/>
      <c r="AS62" s="262"/>
      <c r="AT62" s="262"/>
      <c r="AU62" s="262"/>
      <c r="AV62" s="262"/>
      <c r="AW62" s="147"/>
      <c r="AX62" s="267"/>
      <c r="AY62" s="255"/>
      <c r="AZ62" s="255"/>
    </row>
    <row r="63" spans="2:81" ht="12" customHeight="1" x14ac:dyDescent="0.2">
      <c r="B63" s="635"/>
      <c r="C63" s="636"/>
      <c r="D63" s="636"/>
      <c r="E63" s="636"/>
      <c r="F63" s="636"/>
      <c r="G63" s="636"/>
      <c r="H63" s="636"/>
      <c r="I63" s="636"/>
      <c r="J63" s="636"/>
      <c r="K63" s="636"/>
      <c r="L63" s="636"/>
      <c r="M63" s="636"/>
      <c r="N63" s="636"/>
      <c r="O63" s="636"/>
      <c r="P63" s="636"/>
      <c r="Q63" s="636"/>
      <c r="R63" s="548"/>
      <c r="S63" s="549"/>
      <c r="T63" s="549"/>
      <c r="U63" s="549"/>
      <c r="V63" s="549"/>
      <c r="W63" s="549"/>
      <c r="X63" s="549"/>
      <c r="Y63" s="549"/>
      <c r="Z63" s="549"/>
      <c r="AA63" s="549"/>
      <c r="AB63" s="587"/>
      <c r="AC63" s="548"/>
      <c r="AD63" s="549"/>
      <c r="AE63" s="549"/>
      <c r="AF63" s="549"/>
      <c r="AG63" s="549"/>
      <c r="AH63" s="549"/>
      <c r="AI63" s="549"/>
      <c r="AJ63" s="549"/>
      <c r="AK63" s="549"/>
      <c r="AL63" s="549"/>
      <c r="AM63" s="248"/>
      <c r="AN63" s="262"/>
      <c r="AO63" s="262"/>
      <c r="AP63" s="262"/>
      <c r="AQ63" s="262"/>
      <c r="AR63" s="262"/>
      <c r="AS63" s="262"/>
      <c r="AT63" s="262"/>
      <c r="AU63" s="262"/>
      <c r="AV63" s="262"/>
      <c r="AW63" s="147"/>
      <c r="AX63" s="267"/>
      <c r="AY63" s="255"/>
      <c r="AZ63" s="255"/>
    </row>
    <row r="64" spans="2:81" ht="12" customHeight="1" x14ac:dyDescent="0.2">
      <c r="B64" s="540"/>
      <c r="C64" s="637"/>
      <c r="D64" s="637"/>
      <c r="E64" s="637"/>
      <c r="F64" s="637"/>
      <c r="G64" s="637"/>
      <c r="H64" s="637"/>
      <c r="I64" s="637"/>
      <c r="J64" s="637"/>
      <c r="K64" s="637"/>
      <c r="L64" s="637"/>
      <c r="M64" s="637"/>
      <c r="N64" s="637"/>
      <c r="O64" s="637"/>
      <c r="P64" s="637"/>
      <c r="Q64" s="637"/>
      <c r="R64" s="546"/>
      <c r="S64" s="547"/>
      <c r="T64" s="547"/>
      <c r="U64" s="547"/>
      <c r="V64" s="547"/>
      <c r="W64" s="547"/>
      <c r="X64" s="547"/>
      <c r="Y64" s="547"/>
      <c r="Z64" s="547"/>
      <c r="AA64" s="547"/>
      <c r="AB64" s="586"/>
      <c r="AC64" s="546"/>
      <c r="AD64" s="547"/>
      <c r="AE64" s="547"/>
      <c r="AF64" s="547"/>
      <c r="AG64" s="547"/>
      <c r="AH64" s="547"/>
      <c r="AI64" s="547"/>
      <c r="AJ64" s="547"/>
      <c r="AK64" s="547"/>
      <c r="AL64" s="547"/>
      <c r="AM64" s="248"/>
      <c r="AN64" s="262"/>
      <c r="AO64" s="262"/>
      <c r="AP64" s="262"/>
      <c r="AQ64" s="262"/>
      <c r="AR64" s="262"/>
      <c r="AS64" s="262"/>
      <c r="AT64" s="262"/>
      <c r="AU64" s="262"/>
      <c r="AV64" s="262"/>
      <c r="AW64" s="147"/>
      <c r="AX64" s="267"/>
      <c r="AY64" s="255"/>
      <c r="AZ64" s="255"/>
    </row>
    <row r="65" spans="2:85" ht="12" customHeight="1" x14ac:dyDescent="0.2">
      <c r="B65" s="638"/>
      <c r="C65" s="639"/>
      <c r="D65" s="639"/>
      <c r="E65" s="639"/>
      <c r="F65" s="639"/>
      <c r="G65" s="639"/>
      <c r="H65" s="639"/>
      <c r="I65" s="639"/>
      <c r="J65" s="639"/>
      <c r="K65" s="639"/>
      <c r="L65" s="639"/>
      <c r="M65" s="639"/>
      <c r="N65" s="639"/>
      <c r="O65" s="639"/>
      <c r="P65" s="639"/>
      <c r="Q65" s="639"/>
      <c r="R65" s="548"/>
      <c r="S65" s="549"/>
      <c r="T65" s="549"/>
      <c r="U65" s="549"/>
      <c r="V65" s="549"/>
      <c r="W65" s="549"/>
      <c r="X65" s="549"/>
      <c r="Y65" s="549"/>
      <c r="Z65" s="549"/>
      <c r="AA65" s="549"/>
      <c r="AB65" s="587"/>
      <c r="AC65" s="548"/>
      <c r="AD65" s="549"/>
      <c r="AE65" s="549"/>
      <c r="AF65" s="549"/>
      <c r="AG65" s="549"/>
      <c r="AH65" s="549"/>
      <c r="AI65" s="549"/>
      <c r="AJ65" s="549"/>
      <c r="AK65" s="549"/>
      <c r="AL65" s="54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56" t="s">
        <v>76</v>
      </c>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59" t="s">
        <v>77</v>
      </c>
      <c r="M70" s="559"/>
      <c r="N70" s="559"/>
      <c r="O70" s="559"/>
      <c r="P70" s="559"/>
      <c r="Q70" s="275"/>
      <c r="R70" s="275"/>
      <c r="S70" s="275"/>
      <c r="T70" s="275"/>
      <c r="U70" s="275"/>
      <c r="V70" s="275"/>
      <c r="W70" s="275"/>
      <c r="X70" s="558" t="s">
        <v>78</v>
      </c>
      <c r="Y70" s="558"/>
      <c r="Z70" s="558"/>
      <c r="AA70" s="558"/>
      <c r="AB70" s="558"/>
      <c r="AC70" s="558"/>
      <c r="AD70" s="276"/>
      <c r="AE70" s="276"/>
      <c r="AF70" s="276"/>
      <c r="AG70" s="276"/>
      <c r="AH70" s="276"/>
      <c r="AI70" s="559" t="s">
        <v>177</v>
      </c>
      <c r="AJ70" s="559"/>
      <c r="AK70" s="559"/>
      <c r="AL70" s="559"/>
      <c r="AM70" s="559"/>
      <c r="AN70" s="559"/>
      <c r="AO70" s="559"/>
      <c r="AP70" s="559"/>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550">
        <f>SUM(R36:AB65)</f>
        <v>0</v>
      </c>
      <c r="M72" s="551"/>
      <c r="N72" s="551"/>
      <c r="O72" s="551"/>
      <c r="P72" s="551"/>
      <c r="Q72" s="552"/>
      <c r="R72" s="281"/>
      <c r="S72" s="281"/>
      <c r="T72" s="443"/>
      <c r="U72" s="553" t="s">
        <v>79</v>
      </c>
      <c r="V72" s="553"/>
      <c r="W72" s="281"/>
      <c r="X72" s="560">
        <f>SUM(AC36:AL65)+AN44</f>
        <v>0</v>
      </c>
      <c r="Y72" s="561"/>
      <c r="Z72" s="561"/>
      <c r="AA72" s="561"/>
      <c r="AB72" s="561"/>
      <c r="AC72" s="562"/>
      <c r="AD72" s="279"/>
      <c r="AE72" s="279"/>
      <c r="AF72" s="283" t="s">
        <v>80</v>
      </c>
      <c r="AG72" s="279"/>
      <c r="AH72" s="283"/>
      <c r="AI72" s="279"/>
      <c r="AJ72" s="279"/>
      <c r="AK72" s="557">
        <f>L72+X72</f>
        <v>0</v>
      </c>
      <c r="AL72" s="557"/>
      <c r="AM72" s="557"/>
      <c r="AN72" s="557"/>
      <c r="AO72" s="557"/>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574"/>
      <c r="H74" s="574"/>
      <c r="I74" s="574"/>
      <c r="J74" s="574"/>
      <c r="K74" s="286"/>
      <c r="L74" s="573"/>
      <c r="M74" s="573"/>
      <c r="N74" s="573"/>
      <c r="O74" s="286"/>
      <c r="P74" s="286"/>
      <c r="R74" s="288"/>
      <c r="S74" s="289"/>
      <c r="T74" s="289"/>
      <c r="U74" s="289"/>
      <c r="V74" s="290"/>
      <c r="W74" s="442"/>
      <c r="X74" s="288"/>
      <c r="Y74" s="289"/>
      <c r="Z74" s="289"/>
      <c r="AA74" s="289"/>
      <c r="AB74" s="289"/>
      <c r="AC74" s="288"/>
      <c r="AD74" s="289"/>
      <c r="AE74" s="292"/>
      <c r="AF74" s="572"/>
      <c r="AG74" s="572"/>
      <c r="AH74" s="572"/>
      <c r="AI74" s="288"/>
      <c r="AJ74" s="288"/>
      <c r="AK74" s="289"/>
      <c r="AU74" s="134"/>
      <c r="AV74" s="134"/>
      <c r="AW74" s="110"/>
      <c r="AX74" s="293"/>
      <c r="AY74" s="294"/>
      <c r="AZ74" s="29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255"/>
      <c r="AY75" s="255"/>
      <c r="AZ75" s="255"/>
    </row>
    <row r="76" spans="2:85" s="297" customFormat="1" ht="35.25" customHeight="1" x14ac:dyDescent="0.25">
      <c r="B76" s="554" t="s">
        <v>115</v>
      </c>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632" t="s">
        <v>59</v>
      </c>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632" t="s">
        <v>8</v>
      </c>
      <c r="H80" s="632"/>
      <c r="I80" s="632"/>
      <c r="J80" s="632"/>
      <c r="K80" s="632"/>
      <c r="L80" s="632"/>
      <c r="M80" s="632"/>
      <c r="N80" s="632"/>
      <c r="O80" s="632"/>
      <c r="P80" s="632"/>
      <c r="Q80" s="632"/>
      <c r="R80" s="632"/>
      <c r="S80" s="632"/>
      <c r="T80" s="632"/>
      <c r="U80" s="632"/>
      <c r="V80" s="632"/>
      <c r="W80" s="632"/>
      <c r="X80" s="632"/>
      <c r="Y80" s="632"/>
      <c r="Z80" s="632"/>
      <c r="AA80" s="632"/>
      <c r="AB80" s="632"/>
      <c r="AC80" s="632"/>
      <c r="AD80" s="632"/>
      <c r="AE80" s="632"/>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566" t="s">
        <v>86</v>
      </c>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7" t="s">
        <v>87</v>
      </c>
      <c r="AQ82" s="567"/>
      <c r="AR82" s="567"/>
      <c r="AS82" s="567"/>
      <c r="AT82" s="567"/>
      <c r="AU82" s="567"/>
      <c r="AV82" s="567"/>
      <c r="AW82" s="567"/>
      <c r="AX82" s="296"/>
      <c r="AY82" s="296"/>
      <c r="AZ82" s="296"/>
      <c r="BA82" s="297"/>
      <c r="BB82" s="297"/>
      <c r="BC82" s="297"/>
      <c r="BD82" s="297"/>
      <c r="BE82" s="297"/>
      <c r="BF82" s="297"/>
    </row>
    <row r="83" spans="2:85" s="305" customFormat="1" ht="4.5" customHeight="1" x14ac:dyDescent="0.25">
      <c r="B83" s="437"/>
      <c r="C83" s="30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7"/>
      <c r="AQ83" s="567"/>
      <c r="AR83" s="567"/>
      <c r="AS83" s="567"/>
      <c r="AT83" s="567"/>
      <c r="AU83" s="567"/>
      <c r="AV83" s="567"/>
      <c r="AW83" s="567"/>
      <c r="AX83" s="296"/>
      <c r="AY83" s="296"/>
      <c r="AZ83" s="296"/>
      <c r="BA83" s="297"/>
      <c r="BB83" s="297"/>
      <c r="BC83" s="297"/>
      <c r="BD83" s="297"/>
      <c r="BE83" s="297"/>
      <c r="BF83" s="297"/>
    </row>
    <row r="84" spans="2:85" s="305" customFormat="1" ht="5.25" customHeight="1" x14ac:dyDescent="0.25">
      <c r="B84" s="437"/>
      <c r="C84" s="30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7"/>
      <c r="AQ84" s="567"/>
      <c r="AR84" s="567"/>
      <c r="AS84" s="567"/>
      <c r="AT84" s="567"/>
      <c r="AU84" s="567"/>
      <c r="AV84" s="567"/>
      <c r="AW84" s="567"/>
      <c r="AX84" s="296"/>
      <c r="AY84" s="296"/>
      <c r="AZ84" s="296"/>
      <c r="BA84" s="297"/>
      <c r="BB84" s="297"/>
      <c r="BC84" s="297"/>
      <c r="BD84" s="297"/>
      <c r="BE84" s="297"/>
      <c r="BF84" s="297"/>
    </row>
    <row r="85" spans="2:85" s="305" customFormat="1" ht="5.25" customHeight="1" x14ac:dyDescent="0.25">
      <c r="B85" s="437"/>
      <c r="C85" s="30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7"/>
      <c r="AQ85" s="567"/>
      <c r="AR85" s="567"/>
      <c r="AS85" s="567"/>
      <c r="AT85" s="567"/>
      <c r="AU85" s="567"/>
      <c r="AV85" s="567"/>
      <c r="AW85" s="567"/>
      <c r="AX85" s="296"/>
      <c r="AY85" s="296"/>
      <c r="AZ85" s="296"/>
      <c r="BA85" s="297"/>
      <c r="BB85" s="297"/>
      <c r="BC85" s="297"/>
      <c r="BD85" s="297"/>
      <c r="BE85" s="297"/>
      <c r="BF85" s="297"/>
    </row>
    <row r="86" spans="2:85" s="305" customFormat="1" ht="5.25" customHeight="1" x14ac:dyDescent="0.25">
      <c r="B86" s="437"/>
      <c r="C86" s="30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87" t="s">
        <v>89</v>
      </c>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63" t="s">
        <v>103</v>
      </c>
      <c r="C95" s="563"/>
      <c r="D95" s="563"/>
      <c r="E95" s="563"/>
      <c r="F95" s="563"/>
      <c r="G95" s="563"/>
      <c r="H95" s="563"/>
      <c r="I95" s="563"/>
      <c r="J95" s="563"/>
      <c r="K95" s="563"/>
      <c r="L95" s="563"/>
      <c r="M95" s="563"/>
      <c r="N95" s="563"/>
      <c r="O95" s="563"/>
      <c r="P95" s="563"/>
      <c r="Q95" s="563"/>
      <c r="R95" s="563"/>
      <c r="S95" s="563"/>
      <c r="T95" s="563"/>
      <c r="U95" s="563"/>
      <c r="V95" s="563"/>
      <c r="W95" s="563"/>
      <c r="X95" s="563"/>
      <c r="Y95" s="563"/>
      <c r="Z95" s="563"/>
      <c r="AA95" s="563"/>
      <c r="AB95" s="563"/>
      <c r="AC95" s="563"/>
      <c r="AD95" s="563"/>
      <c r="AE95" s="563"/>
      <c r="AF95" s="563"/>
      <c r="AG95" s="563"/>
      <c r="AH95" s="563"/>
      <c r="AI95" s="563"/>
      <c r="AJ95" s="563"/>
      <c r="AK95" s="563"/>
      <c r="AL95" s="563"/>
      <c r="AM95" s="563"/>
      <c r="AN95" s="563"/>
      <c r="AO95" s="563"/>
      <c r="AP95" s="563"/>
      <c r="AQ95" s="563"/>
      <c r="AR95" s="563"/>
      <c r="AS95" s="563"/>
      <c r="AT95" s="563"/>
      <c r="AU95" s="563"/>
      <c r="AV95" s="563"/>
      <c r="AW95" s="563"/>
      <c r="AX95" s="296"/>
      <c r="AY95" s="296"/>
      <c r="AZ95" s="296"/>
      <c r="BA95" s="297"/>
      <c r="BB95" s="297"/>
      <c r="BC95" s="297"/>
      <c r="BD95" s="297"/>
      <c r="BE95" s="297"/>
      <c r="BF95" s="297"/>
    </row>
    <row r="96" spans="2:85" s="305" customFormat="1" ht="17.25" customHeight="1" x14ac:dyDescent="0.25">
      <c r="B96" s="518" t="s">
        <v>157</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296"/>
      <c r="AY96" s="296"/>
      <c r="AZ96" s="296"/>
      <c r="BA96" s="297"/>
      <c r="BB96" s="297"/>
      <c r="BC96" s="297"/>
      <c r="BD96" s="297"/>
      <c r="BE96" s="297"/>
      <c r="BF96" s="297"/>
    </row>
    <row r="97" spans="2:58" s="305"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296"/>
      <c r="AY97" s="296"/>
      <c r="AZ97" s="296"/>
      <c r="BA97" s="297"/>
      <c r="BB97" s="297"/>
      <c r="BC97" s="297"/>
      <c r="BD97" s="297"/>
      <c r="BE97" s="297"/>
      <c r="BF97" s="297"/>
    </row>
    <row r="98" spans="2:58" s="305"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296"/>
      <c r="AY98" s="296"/>
      <c r="AZ98" s="296"/>
      <c r="BA98" s="297"/>
      <c r="BB98" s="297"/>
      <c r="BC98" s="297"/>
      <c r="BD98" s="297"/>
      <c r="BE98" s="297"/>
      <c r="BF98" s="297"/>
    </row>
    <row r="99" spans="2:58" s="305"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296"/>
      <c r="AY99" s="296"/>
      <c r="AZ99" s="296"/>
      <c r="BA99" s="297"/>
      <c r="BB99" s="297"/>
      <c r="BC99" s="297"/>
      <c r="BD99" s="297"/>
      <c r="BE99" s="297"/>
      <c r="BF99" s="297"/>
    </row>
    <row r="100" spans="2:58" s="305"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14"/>
      <c r="AK102" s="568" t="s">
        <v>65</v>
      </c>
      <c r="AL102" s="568"/>
      <c r="AM102" s="568"/>
      <c r="AN102" s="568"/>
      <c r="AO102" s="568"/>
      <c r="AP102" s="568"/>
      <c r="AQ102" s="568"/>
      <c r="AR102" s="568"/>
      <c r="AS102" s="568"/>
      <c r="AT102" s="568"/>
      <c r="AU102" s="568"/>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14"/>
      <c r="AK103" s="555"/>
      <c r="AL103" s="555"/>
      <c r="AM103" s="555"/>
      <c r="AN103" s="555"/>
      <c r="AO103" s="555"/>
      <c r="AP103" s="555"/>
      <c r="AQ103" s="555"/>
      <c r="AR103" s="555"/>
      <c r="AS103" s="555"/>
      <c r="AT103" s="555"/>
      <c r="AU103" s="555"/>
      <c r="AV103" s="555"/>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106"/>
      <c r="AK104" s="555"/>
      <c r="AL104" s="555"/>
      <c r="AM104" s="555"/>
      <c r="AN104" s="555"/>
      <c r="AO104" s="555"/>
      <c r="AP104" s="555"/>
      <c r="AQ104" s="555"/>
      <c r="AR104" s="555"/>
      <c r="AS104" s="555"/>
      <c r="AT104" s="555"/>
      <c r="AU104" s="555"/>
      <c r="AV104" s="555"/>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16"/>
      <c r="AK105" s="555"/>
      <c r="AL105" s="555"/>
      <c r="AM105" s="555"/>
      <c r="AN105" s="555"/>
      <c r="AO105" s="555"/>
      <c r="AP105" s="555"/>
      <c r="AQ105" s="555"/>
      <c r="AR105" s="555"/>
      <c r="AS105" s="555"/>
      <c r="AT105" s="555"/>
      <c r="AU105" s="555"/>
      <c r="AV105" s="555"/>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555"/>
      <c r="AL106" s="555"/>
      <c r="AM106" s="555"/>
      <c r="AN106" s="555"/>
      <c r="AO106" s="555"/>
      <c r="AP106" s="555"/>
      <c r="AQ106" s="555"/>
      <c r="AR106" s="555"/>
      <c r="AS106" s="555"/>
      <c r="AT106" s="555"/>
      <c r="AU106" s="555"/>
      <c r="AV106" s="555"/>
      <c r="AW106" s="322"/>
      <c r="AX106" s="153"/>
      <c r="AY106" s="153"/>
      <c r="AZ106" s="153"/>
    </row>
    <row r="107" spans="2:58" s="319" customFormat="1" ht="16.5" customHeight="1" x14ac:dyDescent="0.25">
      <c r="B107" s="320"/>
      <c r="C107" s="569" t="s">
        <v>66</v>
      </c>
      <c r="D107" s="569"/>
      <c r="E107" s="569"/>
      <c r="F107" s="569"/>
      <c r="G107" s="569"/>
      <c r="H107" s="441"/>
      <c r="I107" s="316"/>
      <c r="J107" s="316"/>
      <c r="K107" s="316"/>
      <c r="L107" s="564"/>
      <c r="M107" s="570"/>
      <c r="N107" s="570"/>
      <c r="O107" s="570"/>
      <c r="P107" s="570"/>
      <c r="Q107" s="570"/>
      <c r="R107" s="565"/>
      <c r="S107" s="316"/>
      <c r="T107" s="316"/>
      <c r="U107" s="316"/>
      <c r="V107" s="316"/>
      <c r="W107" s="571" t="s">
        <v>67</v>
      </c>
      <c r="X107" s="571"/>
      <c r="Y107" s="108"/>
      <c r="Z107" s="212"/>
      <c r="AA107" s="108"/>
      <c r="AB107" s="212"/>
      <c r="AC107" s="564"/>
      <c r="AD107" s="565"/>
      <c r="AE107" s="322"/>
      <c r="AF107" s="322"/>
      <c r="AG107" s="322"/>
      <c r="AH107" s="322"/>
      <c r="AI107" s="322"/>
      <c r="AJ107" s="316"/>
      <c r="AK107" s="555"/>
      <c r="AL107" s="555"/>
      <c r="AM107" s="555"/>
      <c r="AN107" s="555"/>
      <c r="AO107" s="555"/>
      <c r="AP107" s="555"/>
      <c r="AQ107" s="555"/>
      <c r="AR107" s="555"/>
      <c r="AS107" s="555"/>
      <c r="AT107" s="555"/>
      <c r="AU107" s="555"/>
      <c r="AV107" s="555"/>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555"/>
      <c r="AL108" s="555"/>
      <c r="AM108" s="555"/>
      <c r="AN108" s="555"/>
      <c r="AO108" s="555"/>
      <c r="AP108" s="555"/>
      <c r="AQ108" s="555"/>
      <c r="AR108" s="555"/>
      <c r="AS108" s="555"/>
      <c r="AT108" s="555"/>
      <c r="AU108" s="555"/>
      <c r="AV108" s="555"/>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520" t="s">
        <v>184</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333"/>
      <c r="AY112" s="334"/>
    </row>
    <row r="113" spans="2:50" s="335"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333"/>
    </row>
    <row r="114" spans="2:50" s="332"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336"/>
    </row>
    <row r="115" spans="2:50" s="332"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336"/>
    </row>
    <row r="116" spans="2:50" s="332"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516" t="s">
        <v>91</v>
      </c>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336"/>
    </row>
    <row r="119" spans="2:50" s="332" customFormat="1" ht="12.75" x14ac:dyDescent="0.2">
      <c r="C119" s="339"/>
      <c r="D119" s="339"/>
      <c r="E119" s="339"/>
      <c r="F119" s="339"/>
      <c r="G119" s="339"/>
      <c r="H119" s="339"/>
      <c r="I119" s="339"/>
      <c r="J119" s="339"/>
      <c r="K119" s="339"/>
      <c r="L119" s="339"/>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dHw7W26ZAkEwgNANRnEuqt6CKliVINuhaOuF+gOJXvRdwsfAF7GI8u0ontWw20xiwmQjEGD6hSvGDQ1or3xpVA==" saltValue="lOfSzFCGqYOEDVnAKiNr0A=="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14C60BCD-9058-4794-9B66-2F23D356053A}"/>
    <dataValidation allowBlank="1" showErrorMessage="1" promptTitle="Optiion gestion pilotée du PERCO" sqref="AW91 AW101 AW87:AW89 AW93:AW94" xr:uid="{F0A3B0BD-1DD3-4675-9B2F-C25BBB990F2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D9BC163F-D95A-4A14-8149-32ED7549B51A}"/>
    <dataValidation allowBlank="1" showInputMessage="1" showErrorMessage="1" sqref="AW13:IA13 AK19 AN19:AW19 Z28:IA28 AU14" xr:uid="{7BCC01F4-A220-4235-AEB9-16299DC58419}"/>
    <dataValidation allowBlank="1" showInputMessage="1" showErrorMessage="1" promptTitle="Numéro sécurité sociale" prompt="Données obligatoires" sqref="AA6 AA23" xr:uid="{D620A014-3A22-4D3B-A5BB-B09605C66B07}"/>
    <dataValidation allowBlank="1" showInputMessage="1" showErrorMessage="1" prompt="Merci d'indiquer vos noms et prénoms en majuscules" sqref="Z10 Z7:Z8" xr:uid="{0C3CA7CB-8FE5-4434-BEF1-399D802B415B}"/>
    <dataValidation errorStyle="information" allowBlank="1" showInputMessage="1" showErrorMessage="1" error="Données non valides" sqref="AH13:AV13" xr:uid="{812B73C8-AEB5-4C41-926C-328FA8280EC4}"/>
    <dataValidation type="textLength" allowBlank="1" showInputMessage="1" showErrorMessage="1" prompt="Compris en 13 et 15 caractères (la clé n'est pas obligatoire)_x000a_" sqref="M7:Y7" xr:uid="{68F5372F-99C9-49B8-9937-D845B03C76F1}">
      <formula1>13</formula1>
      <formula2>15</formula2>
    </dataValidation>
    <dataValidation type="list" allowBlank="1" showInputMessage="1" showErrorMessage="1" sqref="C102" xr:uid="{625B8FB6-8B24-43EE-B8F0-920A71AD56A9}">
      <formula1>$R$144:$R$145</formula1>
    </dataValidation>
    <dataValidation type="list" allowBlank="1" showInputMessage="1" showErrorMessage="1" sqref="M15:Y15" xr:uid="{067DCFFD-CBBC-4F3A-9174-B0BC3AA7BAA5}">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3D02969F-2BAF-4566-9210-2B9FF89B9D4B}">
      <formula1>$Q$137:$Q$138</formula1>
    </dataValidation>
  </dataValidations>
  <hyperlinks>
    <hyperlink ref="AP82:AW85" location="'Modalités de versement'!A1" display="Plus d'information &gt;" xr:uid="{9B1D1573-BA26-4998-A9F1-A289795786CB}"/>
  </hyperlinks>
  <printOptions horizontalCentered="1" verticalCentered="1"/>
  <pageMargins left="0" right="0" top="0" bottom="0" header="0" footer="0"/>
  <pageSetup paperSize="9" scale="5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31" r:id="rId4" name="Check Box 19">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3332" r:id="rId5" name="Check Box 20">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0F5827E-3946-4803-9651-95BFEAE43511}">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5C1C8DD-0ADD-41AC-8E91-80ABA8938E57}">
          <x14:formula1>
            <xm:f>Données!$C$16:$C$19</xm:f>
          </x14:formula1>
          <xm:sqref>AN38</xm:sqref>
        </x14:dataValidation>
        <x14:dataValidation type="list" allowBlank="1" showInputMessage="1" showErrorMessage="1" xr:uid="{4D4633EE-8840-4125-9B90-78AAF0A88878}">
          <x14:formula1>
            <xm:f>Données!$C$29:$C$31</xm:f>
          </x14:formula1>
          <xm:sqref>M17:Y17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G555"/>
  <sheetViews>
    <sheetView showZeros="0" zoomScaleNormal="100" workbookViewId="0">
      <selection activeCell="BN23" sqref="BN23"/>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88" t="s">
        <v>52</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56" t="s">
        <v>72</v>
      </c>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99"/>
      <c r="N5" s="600"/>
      <c r="O5" s="600"/>
      <c r="P5" s="600"/>
      <c r="Q5" s="601"/>
      <c r="R5" s="592" t="s">
        <v>54</v>
      </c>
      <c r="S5" s="592"/>
      <c r="T5" s="593"/>
      <c r="U5" s="594"/>
      <c r="V5" s="594"/>
      <c r="W5" s="594"/>
      <c r="X5" s="594"/>
      <c r="Y5" s="595"/>
      <c r="Z5" s="421"/>
      <c r="AA5" s="196"/>
      <c r="AB5" s="196" t="s">
        <v>55</v>
      </c>
      <c r="AC5" s="190"/>
      <c r="AD5" s="421"/>
      <c r="AE5" s="190"/>
      <c r="AF5" s="193"/>
      <c r="AG5" s="193"/>
      <c r="AH5" s="596"/>
      <c r="AI5" s="597"/>
      <c r="AJ5" s="597"/>
      <c r="AK5" s="597"/>
      <c r="AL5" s="597"/>
      <c r="AM5" s="597"/>
      <c r="AN5" s="597"/>
      <c r="AO5" s="597"/>
      <c r="AP5" s="597"/>
      <c r="AQ5" s="597"/>
      <c r="AR5" s="597"/>
      <c r="AS5" s="597"/>
      <c r="AT5" s="597"/>
      <c r="AU5" s="597"/>
      <c r="AV5" s="598"/>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89"/>
      <c r="N7" s="590"/>
      <c r="O7" s="590"/>
      <c r="P7" s="590"/>
      <c r="Q7" s="590"/>
      <c r="R7" s="590"/>
      <c r="S7" s="590"/>
      <c r="T7" s="590"/>
      <c r="U7" s="590"/>
      <c r="V7" s="590"/>
      <c r="W7" s="590"/>
      <c r="X7" s="590"/>
      <c r="Y7" s="591"/>
      <c r="Z7" s="202"/>
      <c r="AA7" s="198"/>
      <c r="AB7" s="422" t="s">
        <v>120</v>
      </c>
      <c r="AC7" s="198"/>
      <c r="AD7" s="198"/>
      <c r="AE7" s="198"/>
      <c r="AF7" s="193"/>
      <c r="AG7" s="193"/>
      <c r="AH7" s="596"/>
      <c r="AI7" s="597"/>
      <c r="AJ7" s="597"/>
      <c r="AK7" s="597"/>
      <c r="AL7" s="597"/>
      <c r="AM7" s="597"/>
      <c r="AN7" s="597"/>
      <c r="AO7" s="597"/>
      <c r="AP7" s="597"/>
      <c r="AQ7" s="597"/>
      <c r="AR7" s="597"/>
      <c r="AS7" s="597"/>
      <c r="AT7" s="597"/>
      <c r="AU7" s="597"/>
      <c r="AV7" s="598"/>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602"/>
      <c r="N9" s="603"/>
      <c r="O9" s="603"/>
      <c r="P9" s="603"/>
      <c r="Q9" s="604"/>
      <c r="R9" s="205" t="s">
        <v>122</v>
      </c>
      <c r="S9" s="205"/>
      <c r="T9" s="205"/>
      <c r="U9" s="205"/>
      <c r="V9" s="205"/>
      <c r="W9" s="205"/>
      <c r="X9" s="196"/>
      <c r="Y9" s="427"/>
      <c r="Z9" s="420"/>
      <c r="AA9" s="420"/>
      <c r="AB9" s="423" t="s">
        <v>124</v>
      </c>
      <c r="AC9" s="420"/>
      <c r="AD9" s="420"/>
      <c r="AE9" s="198"/>
      <c r="AF9" s="193"/>
      <c r="AG9" s="193"/>
      <c r="AH9" s="596"/>
      <c r="AI9" s="597"/>
      <c r="AJ9" s="597"/>
      <c r="AK9" s="597"/>
      <c r="AL9" s="597"/>
      <c r="AM9" s="597"/>
      <c r="AN9" s="597"/>
      <c r="AO9" s="597"/>
      <c r="AP9" s="597"/>
      <c r="AQ9" s="597"/>
      <c r="AR9" s="597"/>
      <c r="AS9" s="597"/>
      <c r="AT9" s="597"/>
      <c r="AU9" s="597"/>
      <c r="AV9" s="598"/>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89"/>
      <c r="N11" s="590"/>
      <c r="O11" s="590"/>
      <c r="P11" s="590"/>
      <c r="Q11" s="590"/>
      <c r="R11" s="590"/>
      <c r="S11" s="590"/>
      <c r="T11" s="590"/>
      <c r="U11" s="590"/>
      <c r="V11" s="590"/>
      <c r="W11" s="590"/>
      <c r="X11" s="590"/>
      <c r="Y11" s="591"/>
      <c r="Z11" s="420"/>
      <c r="AA11" s="420"/>
      <c r="AB11" s="274" t="s">
        <v>123</v>
      </c>
      <c r="AC11" s="420"/>
      <c r="AD11" s="420"/>
      <c r="AE11" s="198"/>
      <c r="AF11" s="193"/>
      <c r="AG11" s="193"/>
      <c r="AH11" s="589"/>
      <c r="AI11" s="590"/>
      <c r="AJ11" s="590"/>
      <c r="AK11" s="590"/>
      <c r="AL11" s="590"/>
      <c r="AM11" s="590"/>
      <c r="AN11" s="590"/>
      <c r="AO11" s="590"/>
      <c r="AP11" s="590"/>
      <c r="AQ11" s="590"/>
      <c r="AR11" s="590"/>
      <c r="AS11" s="590"/>
      <c r="AT11" s="590"/>
      <c r="AU11" s="590"/>
      <c r="AV11" s="591"/>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89"/>
      <c r="N13" s="590"/>
      <c r="O13" s="590"/>
      <c r="P13" s="590"/>
      <c r="Q13" s="591"/>
      <c r="R13" s="592" t="s">
        <v>41</v>
      </c>
      <c r="S13" s="592"/>
      <c r="T13" s="593"/>
      <c r="U13" s="594"/>
      <c r="V13" s="594"/>
      <c r="W13" s="594"/>
      <c r="X13" s="594"/>
      <c r="Y13" s="595"/>
      <c r="Z13" s="420"/>
      <c r="AA13" s="420"/>
      <c r="AB13" s="424" t="s">
        <v>57</v>
      </c>
      <c r="AC13" s="425"/>
      <c r="AD13" s="425"/>
      <c r="AE13" s="198"/>
      <c r="AF13" s="425"/>
      <c r="AG13" s="425"/>
      <c r="AH13" s="605"/>
      <c r="AI13" s="606"/>
      <c r="AJ13" s="606"/>
      <c r="AK13" s="606"/>
      <c r="AL13" s="606"/>
      <c r="AM13" s="606"/>
      <c r="AN13" s="606"/>
      <c r="AO13" s="606"/>
      <c r="AP13" s="606"/>
      <c r="AQ13" s="606"/>
      <c r="AR13" s="606"/>
      <c r="AS13" s="606"/>
      <c r="AT13" s="606"/>
      <c r="AU13" s="606"/>
      <c r="AV13" s="607"/>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93"/>
      <c r="N15" s="594"/>
      <c r="O15" s="594"/>
      <c r="P15" s="594"/>
      <c r="Q15" s="594"/>
      <c r="R15" s="594"/>
      <c r="S15" s="594"/>
      <c r="T15" s="594"/>
      <c r="U15" s="594"/>
      <c r="V15" s="594"/>
      <c r="W15" s="594"/>
      <c r="X15" s="594"/>
      <c r="Y15" s="595"/>
      <c r="Z15" s="207"/>
      <c r="AA15" s="208"/>
      <c r="AB15" s="426" t="s">
        <v>58</v>
      </c>
      <c r="AC15" s="209"/>
      <c r="AD15" s="210"/>
      <c r="AE15" s="198"/>
      <c r="AF15" s="214"/>
      <c r="AG15" s="190"/>
      <c r="AH15" s="596"/>
      <c r="AI15" s="597"/>
      <c r="AJ15" s="597"/>
      <c r="AK15" s="597"/>
      <c r="AL15" s="597"/>
      <c r="AM15" s="597"/>
      <c r="AN15" s="597"/>
      <c r="AO15" s="597"/>
      <c r="AP15" s="597"/>
      <c r="AQ15" s="597"/>
      <c r="AR15" s="597"/>
      <c r="AS15" s="597"/>
      <c r="AT15" s="597"/>
      <c r="AU15" s="597"/>
      <c r="AV15" s="598"/>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93"/>
      <c r="N17" s="594"/>
      <c r="O17" s="594"/>
      <c r="P17" s="594"/>
      <c r="Q17" s="594"/>
      <c r="R17" s="594"/>
      <c r="S17" s="594"/>
      <c r="T17" s="594"/>
      <c r="U17" s="594"/>
      <c r="V17" s="594"/>
      <c r="W17" s="594"/>
      <c r="X17" s="594"/>
      <c r="Y17" s="595"/>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1" t="s">
        <v>73</v>
      </c>
      <c r="C20" s="581"/>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78">
        <f>'Informations Entreprise'!$L$9</f>
        <v>0</v>
      </c>
      <c r="N22" s="579"/>
      <c r="O22" s="579"/>
      <c r="P22" s="579"/>
      <c r="Q22" s="579"/>
      <c r="R22" s="579"/>
      <c r="S22" s="579"/>
      <c r="T22" s="579"/>
      <c r="U22" s="579"/>
      <c r="V22" s="579"/>
      <c r="W22" s="579"/>
      <c r="X22" s="579"/>
      <c r="Y22" s="580"/>
      <c r="Z22" s="229"/>
      <c r="AA22" s="229"/>
      <c r="AB22" s="444" t="s">
        <v>74</v>
      </c>
      <c r="AC22" s="444"/>
      <c r="AD22" s="221"/>
      <c r="AE22" s="221"/>
      <c r="AF22" s="221"/>
      <c r="AG22" s="221"/>
      <c r="AH22" s="582">
        <f>'Informations Entreprise'!BA9</f>
        <v>0</v>
      </c>
      <c r="AI22" s="583"/>
      <c r="AJ22" s="583"/>
      <c r="AK22" s="583"/>
      <c r="AL22" s="583"/>
      <c r="AM22" s="583"/>
      <c r="AN22" s="583"/>
      <c r="AO22" s="583"/>
      <c r="AP22" s="583"/>
      <c r="AQ22" s="583"/>
      <c r="AR22" s="583"/>
      <c r="AS22" s="583"/>
      <c r="AT22" s="583"/>
      <c r="AU22" s="583"/>
      <c r="AV22" s="584"/>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75">
        <f>'Informations Entreprise'!$L$11</f>
        <v>0</v>
      </c>
      <c r="N24" s="576"/>
      <c r="O24" s="576"/>
      <c r="P24" s="576"/>
      <c r="Q24" s="576"/>
      <c r="R24" s="576"/>
      <c r="S24" s="576"/>
      <c r="T24" s="576"/>
      <c r="U24" s="576"/>
      <c r="V24" s="576"/>
      <c r="W24" s="576"/>
      <c r="X24" s="576"/>
      <c r="Y24" s="577"/>
      <c r="Z24" s="225"/>
      <c r="AA24" s="225"/>
      <c r="AB24" s="444" t="s">
        <v>158</v>
      </c>
      <c r="AC24" s="225"/>
      <c r="AD24" s="225"/>
      <c r="AE24" s="225"/>
      <c r="AF24" s="225"/>
      <c r="AG24" s="225"/>
      <c r="AH24" s="582" t="str">
        <f>'Informations Entreprise'!AM37</f>
        <v>Versements volontaires</v>
      </c>
      <c r="AI24" s="583"/>
      <c r="AJ24" s="583"/>
      <c r="AK24" s="583"/>
      <c r="AL24" s="583"/>
      <c r="AM24" s="583"/>
      <c r="AN24" s="583"/>
      <c r="AO24" s="583"/>
      <c r="AP24" s="583"/>
      <c r="AQ24" s="583"/>
      <c r="AR24" s="583"/>
      <c r="AS24" s="583"/>
      <c r="AT24" s="583"/>
      <c r="AU24" s="583"/>
      <c r="AV24" s="584"/>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75">
        <f>'Informations Entreprise'!$L$15</f>
        <v>0</v>
      </c>
      <c r="N26" s="576"/>
      <c r="O26" s="576"/>
      <c r="P26" s="576"/>
      <c r="Q26" s="576"/>
      <c r="R26" s="576"/>
      <c r="S26" s="576"/>
      <c r="T26" s="576"/>
      <c r="U26" s="576"/>
      <c r="V26" s="576"/>
      <c r="W26" s="576"/>
      <c r="X26" s="576"/>
      <c r="Y26" s="577"/>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75">
        <f>'Informations Entreprise'!$AM$15</f>
        <v>0</v>
      </c>
      <c r="N28" s="576"/>
      <c r="O28" s="576"/>
      <c r="P28" s="576"/>
      <c r="Q28" s="576"/>
      <c r="R28" s="576"/>
      <c r="S28" s="576"/>
      <c r="T28" s="576"/>
      <c r="U28" s="576"/>
      <c r="V28" s="576"/>
      <c r="W28" s="576"/>
      <c r="X28" s="576"/>
      <c r="Y28" s="577"/>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88"/>
      <c r="AY32" s="188"/>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241"/>
      <c r="AY33" s="188"/>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241"/>
      <c r="AY34" s="188"/>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241"/>
      <c r="AY35" s="188"/>
      <c r="BL35" s="608"/>
      <c r="BM35" s="608"/>
      <c r="BN35" s="608"/>
      <c r="BO35" s="608"/>
      <c r="BP35" s="608"/>
      <c r="BQ35" s="608"/>
    </row>
    <row r="36" spans="2:81" ht="12" customHeight="1" x14ac:dyDescent="0.15">
      <c r="B36" s="609" t="str">
        <f>IF('Informations Entreprise'!$M$37="Gamme GER","84289 - GER Monétaire",IF('Informations Entreprise'!$M$37="Gamme TESORUS","82659 - TESORUS Monétaire",""))</f>
        <v>84289 - GER Monétaire</v>
      </c>
      <c r="C36" s="610"/>
      <c r="D36" s="610"/>
      <c r="E36" s="610"/>
      <c r="F36" s="610"/>
      <c r="G36" s="610"/>
      <c r="H36" s="610"/>
      <c r="I36" s="610"/>
      <c r="J36" s="610"/>
      <c r="K36" s="610"/>
      <c r="L36" s="610"/>
      <c r="M36" s="610"/>
      <c r="N36" s="610"/>
      <c r="O36" s="610"/>
      <c r="P36" s="610"/>
      <c r="Q36" s="611"/>
      <c r="R36" s="546"/>
      <c r="S36" s="547"/>
      <c r="T36" s="547"/>
      <c r="U36" s="547"/>
      <c r="V36" s="547"/>
      <c r="W36" s="547"/>
      <c r="X36" s="547"/>
      <c r="Y36" s="547"/>
      <c r="Z36" s="547"/>
      <c r="AA36" s="547"/>
      <c r="AB36" s="586"/>
      <c r="AC36" s="546"/>
      <c r="AD36" s="547"/>
      <c r="AE36" s="547"/>
      <c r="AF36" s="547"/>
      <c r="AG36" s="547"/>
      <c r="AH36" s="547"/>
      <c r="AI36" s="547"/>
      <c r="AJ36" s="547"/>
      <c r="AK36" s="547"/>
      <c r="AL36" s="547"/>
      <c r="AM36" s="242"/>
      <c r="AN36" s="243"/>
      <c r="AO36" s="243"/>
      <c r="AP36" s="243"/>
      <c r="AQ36" s="243"/>
      <c r="AR36" s="243"/>
      <c r="AS36" s="243"/>
      <c r="AT36" s="243"/>
      <c r="AU36" s="112"/>
      <c r="AV36" s="112"/>
      <c r="AW36" s="244"/>
      <c r="AX36" s="241"/>
      <c r="AY36" s="188"/>
    </row>
    <row r="37" spans="2:81" ht="12" customHeight="1" x14ac:dyDescent="0.15">
      <c r="B37" s="612"/>
      <c r="C37" s="613"/>
      <c r="D37" s="613"/>
      <c r="E37" s="613"/>
      <c r="F37" s="613"/>
      <c r="G37" s="613"/>
      <c r="H37" s="613"/>
      <c r="I37" s="613"/>
      <c r="J37" s="613"/>
      <c r="K37" s="613"/>
      <c r="L37" s="613"/>
      <c r="M37" s="613"/>
      <c r="N37" s="613"/>
      <c r="O37" s="613"/>
      <c r="P37" s="613"/>
      <c r="Q37" s="614"/>
      <c r="R37" s="548"/>
      <c r="S37" s="549"/>
      <c r="T37" s="549"/>
      <c r="U37" s="549"/>
      <c r="V37" s="549"/>
      <c r="W37" s="549"/>
      <c r="X37" s="549"/>
      <c r="Y37" s="549"/>
      <c r="Z37" s="549"/>
      <c r="AA37" s="549"/>
      <c r="AB37" s="587"/>
      <c r="AC37" s="548"/>
      <c r="AD37" s="549"/>
      <c r="AE37" s="549"/>
      <c r="AF37" s="549"/>
      <c r="AG37" s="549"/>
      <c r="AH37" s="549"/>
      <c r="AI37" s="549"/>
      <c r="AJ37" s="549"/>
      <c r="AK37" s="549"/>
      <c r="AL37" s="549"/>
      <c r="AM37" s="245"/>
      <c r="AN37" s="246"/>
      <c r="AO37" s="246"/>
      <c r="AP37" s="246"/>
      <c r="AQ37" s="246"/>
      <c r="AR37" s="246"/>
      <c r="AS37" s="246"/>
      <c r="AT37" s="246"/>
      <c r="AU37" s="109"/>
      <c r="AV37" s="109"/>
      <c r="AW37" s="247"/>
      <c r="AX37" s="241"/>
      <c r="AY37" s="188"/>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6"/>
      <c r="AC38" s="546"/>
      <c r="AD38" s="547"/>
      <c r="AE38" s="547"/>
      <c r="AF38" s="547"/>
      <c r="AG38" s="547"/>
      <c r="AH38" s="547"/>
      <c r="AI38" s="547"/>
      <c r="AJ38" s="547"/>
      <c r="AK38" s="547"/>
      <c r="AL38" s="547"/>
      <c r="AM38" s="248"/>
      <c r="AN38" s="615" t="s">
        <v>161</v>
      </c>
      <c r="AO38" s="616"/>
      <c r="AP38" s="616"/>
      <c r="AQ38" s="616"/>
      <c r="AR38" s="616"/>
      <c r="AS38" s="616"/>
      <c r="AT38" s="616"/>
      <c r="AU38" s="616"/>
      <c r="AV38" s="617"/>
      <c r="AW38" s="247"/>
      <c r="AX38" s="188"/>
      <c r="AY38" s="188"/>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7"/>
      <c r="AC39" s="548"/>
      <c r="AD39" s="549"/>
      <c r="AE39" s="549"/>
      <c r="AF39" s="549"/>
      <c r="AG39" s="549"/>
      <c r="AH39" s="549"/>
      <c r="AI39" s="549"/>
      <c r="AJ39" s="549"/>
      <c r="AK39" s="549"/>
      <c r="AL39" s="549"/>
      <c r="AM39" s="248"/>
      <c r="AN39" s="618"/>
      <c r="AO39" s="619"/>
      <c r="AP39" s="619"/>
      <c r="AQ39" s="619"/>
      <c r="AR39" s="619"/>
      <c r="AS39" s="619"/>
      <c r="AT39" s="619"/>
      <c r="AU39" s="619"/>
      <c r="AV39" s="620"/>
      <c r="AW39" s="247"/>
      <c r="AX39" s="188"/>
      <c r="AY39" s="188"/>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6"/>
      <c r="AC40" s="546"/>
      <c r="AD40" s="547"/>
      <c r="AE40" s="547"/>
      <c r="AF40" s="547"/>
      <c r="AG40" s="547"/>
      <c r="AH40" s="547"/>
      <c r="AI40" s="547"/>
      <c r="AJ40" s="547"/>
      <c r="AK40" s="547"/>
      <c r="AL40" s="547"/>
      <c r="AM40" s="113"/>
      <c r="AN40" s="621"/>
      <c r="AO40" s="622"/>
      <c r="AP40" s="622"/>
      <c r="AQ40" s="622"/>
      <c r="AR40" s="622"/>
      <c r="AS40" s="622"/>
      <c r="AT40" s="622"/>
      <c r="AU40" s="622"/>
      <c r="AV40" s="623"/>
      <c r="AW40" s="247"/>
      <c r="AX40" s="188"/>
      <c r="AY40" s="188"/>
      <c r="BL40" s="249"/>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7"/>
      <c r="AC41" s="548"/>
      <c r="AD41" s="549"/>
      <c r="AE41" s="549"/>
      <c r="AF41" s="549"/>
      <c r="AG41" s="549"/>
      <c r="AH41" s="549"/>
      <c r="AI41" s="549"/>
      <c r="AJ41" s="549"/>
      <c r="AK41" s="549"/>
      <c r="AL41" s="549"/>
      <c r="AM41" s="248"/>
      <c r="AN41" s="250"/>
      <c r="AO41" s="250"/>
      <c r="AP41" s="250"/>
      <c r="AQ41" s="250"/>
      <c r="AR41" s="250"/>
      <c r="AS41" s="250"/>
      <c r="AT41" s="250"/>
      <c r="AU41" s="109"/>
      <c r="AV41" s="109"/>
      <c r="AW41" s="247"/>
      <c r="AX41" s="188"/>
      <c r="AY41" s="188"/>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6"/>
      <c r="AC42" s="546"/>
      <c r="AD42" s="547"/>
      <c r="AE42" s="547"/>
      <c r="AF42" s="547"/>
      <c r="AG42" s="547"/>
      <c r="AH42" s="547"/>
      <c r="AI42" s="547"/>
      <c r="AJ42" s="547"/>
      <c r="AK42" s="547"/>
      <c r="AL42" s="547"/>
      <c r="AM42" s="114"/>
      <c r="AN42" s="180" t="s">
        <v>85</v>
      </c>
      <c r="AO42" s="250"/>
      <c r="AP42" s="250"/>
      <c r="AQ42" s="250"/>
      <c r="AR42" s="250"/>
      <c r="AS42" s="250"/>
      <c r="AT42" s="250"/>
      <c r="AU42" s="250"/>
      <c r="AV42" s="250"/>
      <c r="AW42" s="247"/>
      <c r="AX42" s="188"/>
      <c r="AY42" s="188"/>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7"/>
      <c r="AC43" s="548"/>
      <c r="AD43" s="549"/>
      <c r="AE43" s="549"/>
      <c r="AF43" s="549"/>
      <c r="AG43" s="549"/>
      <c r="AH43" s="549"/>
      <c r="AI43" s="549"/>
      <c r="AJ43" s="549"/>
      <c r="AK43" s="549"/>
      <c r="AL43" s="549"/>
      <c r="AM43" s="248"/>
      <c r="AN43" s="250"/>
      <c r="AO43" s="250"/>
      <c r="AP43" s="250"/>
      <c r="AQ43" s="250"/>
      <c r="AR43" s="250"/>
      <c r="AS43" s="250"/>
      <c r="AT43" s="250"/>
      <c r="AU43" s="250"/>
      <c r="AV43" s="250"/>
      <c r="AW43" s="251"/>
      <c r="AX43" s="188"/>
      <c r="AY43" s="188"/>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6"/>
      <c r="AC44" s="546"/>
      <c r="AD44" s="547"/>
      <c r="AE44" s="547"/>
      <c r="AF44" s="547"/>
      <c r="AG44" s="547"/>
      <c r="AH44" s="547"/>
      <c r="AI44" s="547"/>
      <c r="AJ44" s="547"/>
      <c r="AK44" s="547"/>
      <c r="AL44" s="547"/>
      <c r="AM44" s="248"/>
      <c r="AN44" s="624"/>
      <c r="AO44" s="625"/>
      <c r="AP44" s="625"/>
      <c r="AQ44" s="625"/>
      <c r="AR44" s="625"/>
      <c r="AS44" s="625"/>
      <c r="AT44" s="625"/>
      <c r="AU44" s="625"/>
      <c r="AV44" s="626"/>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7"/>
      <c r="AC45" s="548"/>
      <c r="AD45" s="549"/>
      <c r="AE45" s="549"/>
      <c r="AF45" s="549"/>
      <c r="AG45" s="549"/>
      <c r="AH45" s="549"/>
      <c r="AI45" s="549"/>
      <c r="AJ45" s="549"/>
      <c r="AK45" s="549"/>
      <c r="AL45" s="549"/>
      <c r="AM45" s="254"/>
      <c r="AN45" s="627"/>
      <c r="AO45" s="628"/>
      <c r="AP45" s="628"/>
      <c r="AQ45" s="628"/>
      <c r="AR45" s="628"/>
      <c r="AS45" s="628"/>
      <c r="AT45" s="628"/>
      <c r="AU45" s="628"/>
      <c r="AV45" s="629"/>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6"/>
      <c r="AC46" s="546"/>
      <c r="AD46" s="547"/>
      <c r="AE46" s="547"/>
      <c r="AF46" s="547"/>
      <c r="AG46" s="547"/>
      <c r="AH46" s="547"/>
      <c r="AI46" s="547"/>
      <c r="AJ46" s="547"/>
      <c r="AK46" s="547"/>
      <c r="AL46" s="54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7"/>
      <c r="AC47" s="548"/>
      <c r="AD47" s="549"/>
      <c r="AE47" s="549"/>
      <c r="AF47" s="549"/>
      <c r="AG47" s="549"/>
      <c r="AH47" s="549"/>
      <c r="AI47" s="549"/>
      <c r="AJ47" s="549"/>
      <c r="AK47" s="549"/>
      <c r="AL47" s="54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6"/>
      <c r="AC48" s="546"/>
      <c r="AD48" s="547"/>
      <c r="AE48" s="547"/>
      <c r="AF48" s="547"/>
      <c r="AG48" s="547"/>
      <c r="AH48" s="547"/>
      <c r="AI48" s="547"/>
      <c r="AJ48" s="547"/>
      <c r="AK48" s="547"/>
      <c r="AL48" s="547"/>
      <c r="AM48" s="248"/>
      <c r="AN48" s="585"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5"/>
      <c r="AP48" s="585"/>
      <c r="AQ48" s="585"/>
      <c r="AR48" s="585"/>
      <c r="AS48" s="585"/>
      <c r="AT48" s="585"/>
      <c r="AU48" s="585"/>
      <c r="AV48" s="585"/>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7"/>
      <c r="AC49" s="548"/>
      <c r="AD49" s="549"/>
      <c r="AE49" s="549"/>
      <c r="AF49" s="549"/>
      <c r="AG49" s="549"/>
      <c r="AH49" s="549"/>
      <c r="AI49" s="549"/>
      <c r="AJ49" s="549"/>
      <c r="AK49" s="549"/>
      <c r="AL49" s="549"/>
      <c r="AM49" s="248"/>
      <c r="AN49" s="585"/>
      <c r="AO49" s="585"/>
      <c r="AP49" s="585"/>
      <c r="AQ49" s="585"/>
      <c r="AR49" s="585"/>
      <c r="AS49" s="585"/>
      <c r="AT49" s="585"/>
      <c r="AU49" s="585"/>
      <c r="AV49" s="585"/>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6"/>
      <c r="AC50" s="546"/>
      <c r="AD50" s="547"/>
      <c r="AE50" s="547"/>
      <c r="AF50" s="547"/>
      <c r="AG50" s="547"/>
      <c r="AH50" s="547"/>
      <c r="AI50" s="547"/>
      <c r="AJ50" s="547"/>
      <c r="AK50" s="547"/>
      <c r="AL50" s="547"/>
      <c r="AM50" s="248"/>
      <c r="AN50" s="585"/>
      <c r="AO50" s="585"/>
      <c r="AP50" s="585"/>
      <c r="AQ50" s="585"/>
      <c r="AR50" s="585"/>
      <c r="AS50" s="585"/>
      <c r="AT50" s="585"/>
      <c r="AU50" s="585"/>
      <c r="AV50" s="585"/>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7"/>
      <c r="AC51" s="548"/>
      <c r="AD51" s="549"/>
      <c r="AE51" s="549"/>
      <c r="AF51" s="549"/>
      <c r="AG51" s="549"/>
      <c r="AH51" s="549"/>
      <c r="AI51" s="549"/>
      <c r="AJ51" s="549"/>
      <c r="AK51" s="549"/>
      <c r="AL51" s="549"/>
      <c r="AM51" s="248"/>
      <c r="AN51" s="585"/>
      <c r="AO51" s="585"/>
      <c r="AP51" s="585"/>
      <c r="AQ51" s="585"/>
      <c r="AR51" s="585"/>
      <c r="AS51" s="585"/>
      <c r="AT51" s="585"/>
      <c r="AU51" s="585"/>
      <c r="AV51" s="585"/>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6"/>
      <c r="AC52" s="546"/>
      <c r="AD52" s="547"/>
      <c r="AE52" s="547"/>
      <c r="AF52" s="547"/>
      <c r="AG52" s="547"/>
      <c r="AH52" s="547"/>
      <c r="AI52" s="547"/>
      <c r="AJ52" s="547"/>
      <c r="AK52" s="547"/>
      <c r="AL52" s="547"/>
      <c r="AM52" s="248"/>
      <c r="AN52" s="585"/>
      <c r="AO52" s="585"/>
      <c r="AP52" s="585"/>
      <c r="AQ52" s="585"/>
      <c r="AR52" s="585"/>
      <c r="AS52" s="585"/>
      <c r="AT52" s="585"/>
      <c r="AU52" s="585"/>
      <c r="AV52" s="585"/>
      <c r="AW52" s="115"/>
      <c r="AX52" s="255"/>
      <c r="AZ52" s="259"/>
      <c r="BA52" s="259"/>
      <c r="BB52" s="259"/>
      <c r="BC52" s="259"/>
      <c r="BD52" s="259"/>
      <c r="BE52" s="259"/>
      <c r="BF52" s="259"/>
      <c r="BG52" s="259"/>
      <c r="BH52" s="259"/>
      <c r="BI52" s="259"/>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7"/>
      <c r="AC53" s="548"/>
      <c r="AD53" s="549"/>
      <c r="AE53" s="549"/>
      <c r="AF53" s="549"/>
      <c r="AG53" s="549"/>
      <c r="AH53" s="549"/>
      <c r="AI53" s="549"/>
      <c r="AJ53" s="549"/>
      <c r="AK53" s="549"/>
      <c r="AL53" s="549"/>
      <c r="AM53" s="248"/>
      <c r="AN53" s="585"/>
      <c r="AO53" s="585"/>
      <c r="AP53" s="585"/>
      <c r="AQ53" s="585"/>
      <c r="AR53" s="585"/>
      <c r="AS53" s="585"/>
      <c r="AT53" s="585"/>
      <c r="AU53" s="585"/>
      <c r="AV53" s="585"/>
      <c r="AW53" s="115"/>
      <c r="AX53" s="255"/>
      <c r="AZ53" s="259"/>
      <c r="BA53" s="259"/>
      <c r="BB53" s="259"/>
      <c r="BC53" s="259"/>
      <c r="BD53" s="259"/>
      <c r="BE53" s="259"/>
      <c r="BF53" s="259"/>
      <c r="BG53" s="259"/>
      <c r="BH53" s="259"/>
      <c r="BI53" s="259"/>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6"/>
      <c r="AC54" s="546"/>
      <c r="AD54" s="547"/>
      <c r="AE54" s="547"/>
      <c r="AF54" s="547"/>
      <c r="AG54" s="547"/>
      <c r="AH54" s="547"/>
      <c r="AI54" s="547"/>
      <c r="AJ54" s="547"/>
      <c r="AK54" s="547"/>
      <c r="AL54" s="547"/>
      <c r="AM54" s="248"/>
      <c r="AN54" s="585"/>
      <c r="AO54" s="585"/>
      <c r="AP54" s="585"/>
      <c r="AQ54" s="585"/>
      <c r="AR54" s="585"/>
      <c r="AS54" s="585"/>
      <c r="AT54" s="585"/>
      <c r="AU54" s="585"/>
      <c r="AV54" s="585"/>
      <c r="AW54" s="115"/>
      <c r="AX54" s="255"/>
      <c r="AZ54" s="439"/>
      <c r="BA54" s="439"/>
      <c r="BB54" s="439"/>
      <c r="BC54" s="439"/>
      <c r="BD54" s="439"/>
      <c r="BE54" s="439"/>
      <c r="BF54" s="439"/>
      <c r="BG54" s="439"/>
      <c r="BH54" s="439"/>
      <c r="BI54" s="439"/>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7"/>
      <c r="AC55" s="548"/>
      <c r="AD55" s="549"/>
      <c r="AE55" s="549"/>
      <c r="AF55" s="549"/>
      <c r="AG55" s="549"/>
      <c r="AH55" s="549"/>
      <c r="AI55" s="549"/>
      <c r="AJ55" s="549"/>
      <c r="AK55" s="549"/>
      <c r="AL55" s="54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633"/>
      <c r="C56" s="634"/>
      <c r="D56" s="634"/>
      <c r="E56" s="634"/>
      <c r="F56" s="634"/>
      <c r="G56" s="634"/>
      <c r="H56" s="634"/>
      <c r="I56" s="634"/>
      <c r="J56" s="634"/>
      <c r="K56" s="634"/>
      <c r="L56" s="634"/>
      <c r="M56" s="634"/>
      <c r="N56" s="634"/>
      <c r="O56" s="634"/>
      <c r="P56" s="634"/>
      <c r="Q56" s="634"/>
      <c r="R56" s="546"/>
      <c r="S56" s="547"/>
      <c r="T56" s="547"/>
      <c r="U56" s="547"/>
      <c r="V56" s="547"/>
      <c r="W56" s="547"/>
      <c r="X56" s="547"/>
      <c r="Y56" s="547"/>
      <c r="Z56" s="547"/>
      <c r="AA56" s="547"/>
      <c r="AB56" s="586"/>
      <c r="AC56" s="546"/>
      <c r="AD56" s="547"/>
      <c r="AE56" s="547"/>
      <c r="AF56" s="547"/>
      <c r="AG56" s="547"/>
      <c r="AH56" s="547"/>
      <c r="AI56" s="547"/>
      <c r="AJ56" s="547"/>
      <c r="AK56" s="547"/>
      <c r="AL56" s="547"/>
      <c r="AM56" s="248"/>
      <c r="AN56" s="585"/>
      <c r="AO56" s="585"/>
      <c r="AP56" s="585"/>
      <c r="AQ56" s="585"/>
      <c r="AR56" s="585"/>
      <c r="AS56" s="585"/>
      <c r="AT56" s="585"/>
      <c r="AU56" s="585"/>
      <c r="AV56" s="585"/>
      <c r="AW56" s="115"/>
      <c r="AX56" s="255"/>
      <c r="AY56" s="257"/>
      <c r="AZ56" s="264"/>
      <c r="BA56" s="264"/>
      <c r="BB56" s="264"/>
      <c r="BC56" s="264"/>
      <c r="BD56" s="265"/>
      <c r="BE56" s="265"/>
      <c r="BF56" s="265"/>
      <c r="BG56" s="265"/>
      <c r="BH56" s="265"/>
      <c r="BI56" s="265"/>
      <c r="BJ56" s="255"/>
    </row>
    <row r="57" spans="2:81" ht="12" customHeight="1" x14ac:dyDescent="0.25">
      <c r="B57" s="635"/>
      <c r="C57" s="636"/>
      <c r="D57" s="636"/>
      <c r="E57" s="636"/>
      <c r="F57" s="636"/>
      <c r="G57" s="636"/>
      <c r="H57" s="636"/>
      <c r="I57" s="636"/>
      <c r="J57" s="636"/>
      <c r="K57" s="636"/>
      <c r="L57" s="636"/>
      <c r="M57" s="636"/>
      <c r="N57" s="636"/>
      <c r="O57" s="636"/>
      <c r="P57" s="636"/>
      <c r="Q57" s="636"/>
      <c r="R57" s="548"/>
      <c r="S57" s="549"/>
      <c r="T57" s="549"/>
      <c r="U57" s="549"/>
      <c r="V57" s="549"/>
      <c r="W57" s="549"/>
      <c r="X57" s="549"/>
      <c r="Y57" s="549"/>
      <c r="Z57" s="549"/>
      <c r="AA57" s="549"/>
      <c r="AB57" s="587"/>
      <c r="AC57" s="548"/>
      <c r="AD57" s="549"/>
      <c r="AE57" s="549"/>
      <c r="AF57" s="549"/>
      <c r="AG57" s="549"/>
      <c r="AH57" s="549"/>
      <c r="AI57" s="549"/>
      <c r="AJ57" s="549"/>
      <c r="AK57" s="549"/>
      <c r="AL57" s="549"/>
      <c r="AM57" s="248"/>
      <c r="AN57" s="585"/>
      <c r="AO57" s="585"/>
      <c r="AP57" s="585"/>
      <c r="AQ57" s="585"/>
      <c r="AR57" s="585"/>
      <c r="AS57" s="585"/>
      <c r="AT57" s="585"/>
      <c r="AU57" s="585"/>
      <c r="AV57" s="585"/>
      <c r="AW57" s="115"/>
      <c r="AX57" s="255"/>
      <c r="AY57" s="255"/>
      <c r="AZ57" s="630"/>
      <c r="BA57" s="630"/>
      <c r="BB57" s="630"/>
      <c r="BC57" s="630"/>
      <c r="BD57" s="630"/>
      <c r="BE57" s="630"/>
      <c r="BF57" s="630"/>
      <c r="BG57" s="630"/>
      <c r="BH57" s="630"/>
      <c r="BI57" s="630"/>
    </row>
    <row r="58" spans="2:81" ht="12" customHeight="1" x14ac:dyDescent="0.25">
      <c r="B58" s="633"/>
      <c r="C58" s="634"/>
      <c r="D58" s="634"/>
      <c r="E58" s="634"/>
      <c r="F58" s="634"/>
      <c r="G58" s="634"/>
      <c r="H58" s="634"/>
      <c r="I58" s="634"/>
      <c r="J58" s="634"/>
      <c r="K58" s="634"/>
      <c r="L58" s="634"/>
      <c r="M58" s="634"/>
      <c r="N58" s="634"/>
      <c r="O58" s="634"/>
      <c r="P58" s="634"/>
      <c r="Q58" s="634"/>
      <c r="R58" s="546"/>
      <c r="S58" s="547"/>
      <c r="T58" s="547"/>
      <c r="U58" s="547"/>
      <c r="V58" s="547"/>
      <c r="W58" s="547"/>
      <c r="X58" s="547"/>
      <c r="Y58" s="547"/>
      <c r="Z58" s="547"/>
      <c r="AA58" s="547"/>
      <c r="AB58" s="586"/>
      <c r="AC58" s="546"/>
      <c r="AD58" s="547"/>
      <c r="AE58" s="547"/>
      <c r="AF58" s="547"/>
      <c r="AG58" s="547"/>
      <c r="AH58" s="547"/>
      <c r="AI58" s="547"/>
      <c r="AJ58" s="547"/>
      <c r="AK58" s="547"/>
      <c r="AL58" s="547"/>
      <c r="AM58" s="248"/>
      <c r="AN58" s="585"/>
      <c r="AO58" s="585"/>
      <c r="AP58" s="585"/>
      <c r="AQ58" s="585"/>
      <c r="AR58" s="585"/>
      <c r="AS58" s="585"/>
      <c r="AT58" s="585"/>
      <c r="AU58" s="585"/>
      <c r="AV58" s="585"/>
      <c r="AW58" s="147"/>
      <c r="AY58" s="255"/>
      <c r="AZ58" s="438">
        <f>SUM(AC36:AL65)+AN44</f>
        <v>0</v>
      </c>
      <c r="BA58" s="439"/>
      <c r="BB58" s="439"/>
      <c r="BC58" s="439"/>
      <c r="BD58" s="439"/>
      <c r="BE58" s="439"/>
      <c r="BF58" s="439"/>
      <c r="BG58" s="439"/>
      <c r="BH58" s="439"/>
      <c r="BI58" s="439"/>
    </row>
    <row r="59" spans="2:81" ht="12" customHeight="1" x14ac:dyDescent="0.2">
      <c r="B59" s="635"/>
      <c r="C59" s="636"/>
      <c r="D59" s="636"/>
      <c r="E59" s="636"/>
      <c r="F59" s="636"/>
      <c r="G59" s="636"/>
      <c r="H59" s="636"/>
      <c r="I59" s="636"/>
      <c r="J59" s="636"/>
      <c r="K59" s="636"/>
      <c r="L59" s="636"/>
      <c r="M59" s="636"/>
      <c r="N59" s="636"/>
      <c r="O59" s="636"/>
      <c r="P59" s="636"/>
      <c r="Q59" s="636"/>
      <c r="R59" s="548"/>
      <c r="S59" s="549"/>
      <c r="T59" s="549"/>
      <c r="U59" s="549"/>
      <c r="V59" s="549"/>
      <c r="W59" s="549"/>
      <c r="X59" s="549"/>
      <c r="Y59" s="549"/>
      <c r="Z59" s="549"/>
      <c r="AA59" s="549"/>
      <c r="AB59" s="587"/>
      <c r="AC59" s="548"/>
      <c r="AD59" s="549"/>
      <c r="AE59" s="549"/>
      <c r="AF59" s="549"/>
      <c r="AG59" s="549"/>
      <c r="AH59" s="549"/>
      <c r="AI59" s="549"/>
      <c r="AJ59" s="549"/>
      <c r="AK59" s="549"/>
      <c r="AL59" s="549"/>
      <c r="AM59" s="248"/>
      <c r="AN59" s="266"/>
      <c r="AO59" s="266"/>
      <c r="AP59" s="266"/>
      <c r="AQ59" s="266"/>
      <c r="AR59" s="266"/>
      <c r="AS59" s="266"/>
      <c r="AT59" s="266"/>
      <c r="AU59" s="266"/>
      <c r="AV59" s="266"/>
      <c r="AW59" s="147"/>
      <c r="AX59" s="267"/>
      <c r="AY59" s="255"/>
      <c r="AZ59" s="630" cm="1">
        <f t="array" ref="AZ59">SUM(AC36:AL65+AN44)</f>
        <v>0</v>
      </c>
      <c r="BA59" s="631"/>
      <c r="BB59" s="631"/>
      <c r="BC59" s="631"/>
      <c r="BD59" s="631"/>
      <c r="BE59" s="631"/>
      <c r="BF59" s="631"/>
      <c r="BG59" s="631"/>
      <c r="BH59" s="439"/>
      <c r="BI59" s="439"/>
    </row>
    <row r="60" spans="2:81" ht="12" customHeight="1" x14ac:dyDescent="0.2">
      <c r="B60" s="633"/>
      <c r="C60" s="634"/>
      <c r="D60" s="634"/>
      <c r="E60" s="634"/>
      <c r="F60" s="634"/>
      <c r="G60" s="634"/>
      <c r="H60" s="634"/>
      <c r="I60" s="634"/>
      <c r="J60" s="634"/>
      <c r="K60" s="634"/>
      <c r="L60" s="634"/>
      <c r="M60" s="634"/>
      <c r="N60" s="634"/>
      <c r="O60" s="634"/>
      <c r="P60" s="634"/>
      <c r="Q60" s="634"/>
      <c r="R60" s="546"/>
      <c r="S60" s="547"/>
      <c r="T60" s="547"/>
      <c r="U60" s="547"/>
      <c r="V60" s="547"/>
      <c r="W60" s="547"/>
      <c r="X60" s="547"/>
      <c r="Y60" s="547"/>
      <c r="Z60" s="547"/>
      <c r="AA60" s="547"/>
      <c r="AB60" s="586"/>
      <c r="AC60" s="546"/>
      <c r="AD60" s="547"/>
      <c r="AE60" s="547"/>
      <c r="AF60" s="547"/>
      <c r="AG60" s="547"/>
      <c r="AH60" s="547"/>
      <c r="AI60" s="547"/>
      <c r="AJ60" s="547"/>
      <c r="AK60" s="547"/>
      <c r="AL60" s="54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635"/>
      <c r="C61" s="636"/>
      <c r="D61" s="636"/>
      <c r="E61" s="636"/>
      <c r="F61" s="636"/>
      <c r="G61" s="636"/>
      <c r="H61" s="636"/>
      <c r="I61" s="636"/>
      <c r="J61" s="636"/>
      <c r="K61" s="636"/>
      <c r="L61" s="636"/>
      <c r="M61" s="636"/>
      <c r="N61" s="636"/>
      <c r="O61" s="636"/>
      <c r="P61" s="636"/>
      <c r="Q61" s="636"/>
      <c r="R61" s="548"/>
      <c r="S61" s="549"/>
      <c r="T61" s="549"/>
      <c r="U61" s="549"/>
      <c r="V61" s="549"/>
      <c r="W61" s="549"/>
      <c r="X61" s="549"/>
      <c r="Y61" s="549"/>
      <c r="Z61" s="549"/>
      <c r="AA61" s="549"/>
      <c r="AB61" s="587"/>
      <c r="AC61" s="548"/>
      <c r="AD61" s="549"/>
      <c r="AE61" s="549"/>
      <c r="AF61" s="549"/>
      <c r="AG61" s="549"/>
      <c r="AH61" s="549"/>
      <c r="AI61" s="549"/>
      <c r="AJ61" s="549"/>
      <c r="AK61" s="549"/>
      <c r="AL61" s="54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633"/>
      <c r="C62" s="634"/>
      <c r="D62" s="634"/>
      <c r="E62" s="634"/>
      <c r="F62" s="634"/>
      <c r="G62" s="634"/>
      <c r="H62" s="634"/>
      <c r="I62" s="634"/>
      <c r="J62" s="634"/>
      <c r="K62" s="634"/>
      <c r="L62" s="634"/>
      <c r="M62" s="634"/>
      <c r="N62" s="634"/>
      <c r="O62" s="634"/>
      <c r="P62" s="634"/>
      <c r="Q62" s="634"/>
      <c r="R62" s="546"/>
      <c r="S62" s="547"/>
      <c r="T62" s="547"/>
      <c r="U62" s="547"/>
      <c r="V62" s="547"/>
      <c r="W62" s="547"/>
      <c r="X62" s="547"/>
      <c r="Y62" s="547"/>
      <c r="Z62" s="547"/>
      <c r="AA62" s="547"/>
      <c r="AB62" s="586"/>
      <c r="AC62" s="546"/>
      <c r="AD62" s="547"/>
      <c r="AE62" s="547"/>
      <c r="AF62" s="547"/>
      <c r="AG62" s="547"/>
      <c r="AH62" s="547"/>
      <c r="AI62" s="547"/>
      <c r="AJ62" s="547"/>
      <c r="AK62" s="547"/>
      <c r="AL62" s="547"/>
      <c r="AM62" s="248"/>
      <c r="AN62" s="262"/>
      <c r="AO62" s="262"/>
      <c r="AP62" s="262"/>
      <c r="AQ62" s="262"/>
      <c r="AR62" s="262"/>
      <c r="AS62" s="262"/>
      <c r="AT62" s="262"/>
      <c r="AU62" s="262"/>
      <c r="AV62" s="262"/>
      <c r="AW62" s="147"/>
      <c r="AX62" s="267"/>
      <c r="AY62" s="255"/>
      <c r="AZ62" s="255"/>
    </row>
    <row r="63" spans="2:81" ht="12" customHeight="1" x14ac:dyDescent="0.2">
      <c r="B63" s="635"/>
      <c r="C63" s="636"/>
      <c r="D63" s="636"/>
      <c r="E63" s="636"/>
      <c r="F63" s="636"/>
      <c r="G63" s="636"/>
      <c r="H63" s="636"/>
      <c r="I63" s="636"/>
      <c r="J63" s="636"/>
      <c r="K63" s="636"/>
      <c r="L63" s="636"/>
      <c r="M63" s="636"/>
      <c r="N63" s="636"/>
      <c r="O63" s="636"/>
      <c r="P63" s="636"/>
      <c r="Q63" s="636"/>
      <c r="R63" s="548"/>
      <c r="S63" s="549"/>
      <c r="T63" s="549"/>
      <c r="U63" s="549"/>
      <c r="V63" s="549"/>
      <c r="W63" s="549"/>
      <c r="X63" s="549"/>
      <c r="Y63" s="549"/>
      <c r="Z63" s="549"/>
      <c r="AA63" s="549"/>
      <c r="AB63" s="587"/>
      <c r="AC63" s="548"/>
      <c r="AD63" s="549"/>
      <c r="AE63" s="549"/>
      <c r="AF63" s="549"/>
      <c r="AG63" s="549"/>
      <c r="AH63" s="549"/>
      <c r="AI63" s="549"/>
      <c r="AJ63" s="549"/>
      <c r="AK63" s="549"/>
      <c r="AL63" s="549"/>
      <c r="AM63" s="248"/>
      <c r="AN63" s="262"/>
      <c r="AO63" s="262"/>
      <c r="AP63" s="262"/>
      <c r="AQ63" s="262"/>
      <c r="AR63" s="262"/>
      <c r="AS63" s="262"/>
      <c r="AT63" s="262"/>
      <c r="AU63" s="262"/>
      <c r="AV63" s="262"/>
      <c r="AW63" s="147"/>
      <c r="AX63" s="267"/>
      <c r="AY63" s="255"/>
      <c r="AZ63" s="255"/>
    </row>
    <row r="64" spans="2:81" ht="12" customHeight="1" x14ac:dyDescent="0.2">
      <c r="B64" s="540"/>
      <c r="C64" s="637"/>
      <c r="D64" s="637"/>
      <c r="E64" s="637"/>
      <c r="F64" s="637"/>
      <c r="G64" s="637"/>
      <c r="H64" s="637"/>
      <c r="I64" s="637"/>
      <c r="J64" s="637"/>
      <c r="K64" s="637"/>
      <c r="L64" s="637"/>
      <c r="M64" s="637"/>
      <c r="N64" s="637"/>
      <c r="O64" s="637"/>
      <c r="P64" s="637"/>
      <c r="Q64" s="637"/>
      <c r="R64" s="546"/>
      <c r="S64" s="547"/>
      <c r="T64" s="547"/>
      <c r="U64" s="547"/>
      <c r="V64" s="547"/>
      <c r="W64" s="547"/>
      <c r="X64" s="547"/>
      <c r="Y64" s="547"/>
      <c r="Z64" s="547"/>
      <c r="AA64" s="547"/>
      <c r="AB64" s="586"/>
      <c r="AC64" s="546"/>
      <c r="AD64" s="547"/>
      <c r="AE64" s="547"/>
      <c r="AF64" s="547"/>
      <c r="AG64" s="547"/>
      <c r="AH64" s="547"/>
      <c r="AI64" s="547"/>
      <c r="AJ64" s="547"/>
      <c r="AK64" s="547"/>
      <c r="AL64" s="547"/>
      <c r="AM64" s="248"/>
      <c r="AN64" s="262"/>
      <c r="AO64" s="262"/>
      <c r="AP64" s="262"/>
      <c r="AQ64" s="262"/>
      <c r="AR64" s="262"/>
      <c r="AS64" s="262"/>
      <c r="AT64" s="262"/>
      <c r="AU64" s="262"/>
      <c r="AV64" s="262"/>
      <c r="AW64" s="147"/>
      <c r="AX64" s="267"/>
      <c r="AY64" s="255"/>
      <c r="AZ64" s="255"/>
    </row>
    <row r="65" spans="2:85" ht="12" customHeight="1" x14ac:dyDescent="0.2">
      <c r="B65" s="638"/>
      <c r="C65" s="639"/>
      <c r="D65" s="639"/>
      <c r="E65" s="639"/>
      <c r="F65" s="639"/>
      <c r="G65" s="639"/>
      <c r="H65" s="639"/>
      <c r="I65" s="639"/>
      <c r="J65" s="639"/>
      <c r="K65" s="639"/>
      <c r="L65" s="639"/>
      <c r="M65" s="639"/>
      <c r="N65" s="639"/>
      <c r="O65" s="639"/>
      <c r="P65" s="639"/>
      <c r="Q65" s="639"/>
      <c r="R65" s="548"/>
      <c r="S65" s="549"/>
      <c r="T65" s="549"/>
      <c r="U65" s="549"/>
      <c r="V65" s="549"/>
      <c r="W65" s="549"/>
      <c r="X65" s="549"/>
      <c r="Y65" s="549"/>
      <c r="Z65" s="549"/>
      <c r="AA65" s="549"/>
      <c r="AB65" s="587"/>
      <c r="AC65" s="548"/>
      <c r="AD65" s="549"/>
      <c r="AE65" s="549"/>
      <c r="AF65" s="549"/>
      <c r="AG65" s="549"/>
      <c r="AH65" s="549"/>
      <c r="AI65" s="549"/>
      <c r="AJ65" s="549"/>
      <c r="AK65" s="549"/>
      <c r="AL65" s="54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56" t="s">
        <v>76</v>
      </c>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59" t="s">
        <v>77</v>
      </c>
      <c r="M70" s="559"/>
      <c r="N70" s="559"/>
      <c r="O70" s="559"/>
      <c r="P70" s="559"/>
      <c r="Q70" s="275"/>
      <c r="R70" s="275"/>
      <c r="S70" s="275"/>
      <c r="T70" s="275"/>
      <c r="U70" s="275"/>
      <c r="V70" s="275"/>
      <c r="W70" s="275"/>
      <c r="X70" s="558" t="s">
        <v>78</v>
      </c>
      <c r="Y70" s="558"/>
      <c r="Z70" s="558"/>
      <c r="AA70" s="558"/>
      <c r="AB70" s="558"/>
      <c r="AC70" s="558"/>
      <c r="AD70" s="276"/>
      <c r="AE70" s="276"/>
      <c r="AF70" s="276"/>
      <c r="AG70" s="276"/>
      <c r="AH70" s="276"/>
      <c r="AI70" s="559" t="s">
        <v>177</v>
      </c>
      <c r="AJ70" s="559"/>
      <c r="AK70" s="559"/>
      <c r="AL70" s="559"/>
      <c r="AM70" s="559"/>
      <c r="AN70" s="559"/>
      <c r="AO70" s="559"/>
      <c r="AP70" s="559"/>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550">
        <f>SUM(R36:AB65)</f>
        <v>0</v>
      </c>
      <c r="M72" s="551"/>
      <c r="N72" s="551"/>
      <c r="O72" s="551"/>
      <c r="P72" s="551"/>
      <c r="Q72" s="552"/>
      <c r="R72" s="281"/>
      <c r="S72" s="281"/>
      <c r="T72" s="443"/>
      <c r="U72" s="553" t="s">
        <v>79</v>
      </c>
      <c r="V72" s="553"/>
      <c r="W72" s="281"/>
      <c r="X72" s="560">
        <f>SUM(AC36:AL65)+AN44</f>
        <v>0</v>
      </c>
      <c r="Y72" s="561"/>
      <c r="Z72" s="561"/>
      <c r="AA72" s="561"/>
      <c r="AB72" s="561"/>
      <c r="AC72" s="562"/>
      <c r="AD72" s="279"/>
      <c r="AE72" s="279"/>
      <c r="AF72" s="283" t="s">
        <v>80</v>
      </c>
      <c r="AG72" s="279"/>
      <c r="AH72" s="283"/>
      <c r="AI72" s="279"/>
      <c r="AJ72" s="279"/>
      <c r="AK72" s="557">
        <f>L72+X72</f>
        <v>0</v>
      </c>
      <c r="AL72" s="557"/>
      <c r="AM72" s="557"/>
      <c r="AN72" s="557"/>
      <c r="AO72" s="557"/>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574"/>
      <c r="H74" s="574"/>
      <c r="I74" s="574"/>
      <c r="J74" s="574"/>
      <c r="K74" s="286"/>
      <c r="L74" s="573"/>
      <c r="M74" s="573"/>
      <c r="N74" s="573"/>
      <c r="O74" s="286"/>
      <c r="P74" s="286"/>
      <c r="R74" s="288"/>
      <c r="S74" s="289"/>
      <c r="T74" s="289"/>
      <c r="U74" s="289"/>
      <c r="V74" s="290"/>
      <c r="W74" s="442"/>
      <c r="X74" s="288"/>
      <c r="Y74" s="289"/>
      <c r="Z74" s="289"/>
      <c r="AA74" s="289"/>
      <c r="AB74" s="289"/>
      <c r="AC74" s="288"/>
      <c r="AD74" s="289"/>
      <c r="AE74" s="292"/>
      <c r="AF74" s="572"/>
      <c r="AG74" s="572"/>
      <c r="AH74" s="572"/>
      <c r="AI74" s="288"/>
      <c r="AJ74" s="288"/>
      <c r="AK74" s="289"/>
      <c r="AU74" s="134"/>
      <c r="AV74" s="134"/>
      <c r="AW74" s="110"/>
      <c r="AX74" s="293"/>
      <c r="AY74" s="294"/>
      <c r="AZ74" s="29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255"/>
      <c r="AY75" s="255"/>
      <c r="AZ75" s="255"/>
    </row>
    <row r="76" spans="2:85" s="297" customFormat="1" ht="35.25" customHeight="1" x14ac:dyDescent="0.25">
      <c r="B76" s="554" t="s">
        <v>115</v>
      </c>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632" t="s">
        <v>59</v>
      </c>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632" t="s">
        <v>8</v>
      </c>
      <c r="H80" s="632"/>
      <c r="I80" s="632"/>
      <c r="J80" s="632"/>
      <c r="K80" s="632"/>
      <c r="L80" s="632"/>
      <c r="M80" s="632"/>
      <c r="N80" s="632"/>
      <c r="O80" s="632"/>
      <c r="P80" s="632"/>
      <c r="Q80" s="632"/>
      <c r="R80" s="632"/>
      <c r="S80" s="632"/>
      <c r="T80" s="632"/>
      <c r="U80" s="632"/>
      <c r="V80" s="632"/>
      <c r="W80" s="632"/>
      <c r="X80" s="632"/>
      <c r="Y80" s="632"/>
      <c r="Z80" s="632"/>
      <c r="AA80" s="632"/>
      <c r="AB80" s="632"/>
      <c r="AC80" s="632"/>
      <c r="AD80" s="632"/>
      <c r="AE80" s="632"/>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566" t="s">
        <v>86</v>
      </c>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7" t="s">
        <v>87</v>
      </c>
      <c r="AQ82" s="567"/>
      <c r="AR82" s="567"/>
      <c r="AS82" s="567"/>
      <c r="AT82" s="567"/>
      <c r="AU82" s="567"/>
      <c r="AV82" s="567"/>
      <c r="AW82" s="567"/>
      <c r="AX82" s="296"/>
      <c r="AY82" s="296"/>
      <c r="AZ82" s="296"/>
      <c r="BA82" s="297"/>
      <c r="BB82" s="297"/>
      <c r="BC82" s="297"/>
      <c r="BD82" s="297"/>
      <c r="BE82" s="297"/>
      <c r="BF82" s="297"/>
    </row>
    <row r="83" spans="2:85" s="305" customFormat="1" ht="4.5" customHeight="1" x14ac:dyDescent="0.25">
      <c r="B83" s="437"/>
      <c r="C83" s="30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7"/>
      <c r="AQ83" s="567"/>
      <c r="AR83" s="567"/>
      <c r="AS83" s="567"/>
      <c r="AT83" s="567"/>
      <c r="AU83" s="567"/>
      <c r="AV83" s="567"/>
      <c r="AW83" s="567"/>
      <c r="AX83" s="296"/>
      <c r="AY83" s="296"/>
      <c r="AZ83" s="296"/>
      <c r="BA83" s="297"/>
      <c r="BB83" s="297"/>
      <c r="BC83" s="297"/>
      <c r="BD83" s="297"/>
      <c r="BE83" s="297"/>
      <c r="BF83" s="297"/>
    </row>
    <row r="84" spans="2:85" s="305" customFormat="1" ht="5.25" customHeight="1" x14ac:dyDescent="0.25">
      <c r="B84" s="437"/>
      <c r="C84" s="30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7"/>
      <c r="AQ84" s="567"/>
      <c r="AR84" s="567"/>
      <c r="AS84" s="567"/>
      <c r="AT84" s="567"/>
      <c r="AU84" s="567"/>
      <c r="AV84" s="567"/>
      <c r="AW84" s="567"/>
      <c r="AX84" s="296"/>
      <c r="AY84" s="296"/>
      <c r="AZ84" s="296"/>
      <c r="BA84" s="297"/>
      <c r="BB84" s="297"/>
      <c r="BC84" s="297"/>
      <c r="BD84" s="297"/>
      <c r="BE84" s="297"/>
      <c r="BF84" s="297"/>
    </row>
    <row r="85" spans="2:85" s="305" customFormat="1" ht="5.25" customHeight="1" x14ac:dyDescent="0.25">
      <c r="B85" s="437"/>
      <c r="C85" s="30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7"/>
      <c r="AQ85" s="567"/>
      <c r="AR85" s="567"/>
      <c r="AS85" s="567"/>
      <c r="AT85" s="567"/>
      <c r="AU85" s="567"/>
      <c r="AV85" s="567"/>
      <c r="AW85" s="567"/>
      <c r="AX85" s="296"/>
      <c r="AY85" s="296"/>
      <c r="AZ85" s="296"/>
      <c r="BA85" s="297"/>
      <c r="BB85" s="297"/>
      <c r="BC85" s="297"/>
      <c r="BD85" s="297"/>
      <c r="BE85" s="297"/>
      <c r="BF85" s="297"/>
    </row>
    <row r="86" spans="2:85" s="305" customFormat="1" ht="5.25" customHeight="1" x14ac:dyDescent="0.25">
      <c r="B86" s="437"/>
      <c r="C86" s="30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87" t="s">
        <v>89</v>
      </c>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63" t="s">
        <v>103</v>
      </c>
      <c r="C95" s="563"/>
      <c r="D95" s="563"/>
      <c r="E95" s="563"/>
      <c r="F95" s="563"/>
      <c r="G95" s="563"/>
      <c r="H95" s="563"/>
      <c r="I95" s="563"/>
      <c r="J95" s="563"/>
      <c r="K95" s="563"/>
      <c r="L95" s="563"/>
      <c r="M95" s="563"/>
      <c r="N95" s="563"/>
      <c r="O95" s="563"/>
      <c r="P95" s="563"/>
      <c r="Q95" s="563"/>
      <c r="R95" s="563"/>
      <c r="S95" s="563"/>
      <c r="T95" s="563"/>
      <c r="U95" s="563"/>
      <c r="V95" s="563"/>
      <c r="W95" s="563"/>
      <c r="X95" s="563"/>
      <c r="Y95" s="563"/>
      <c r="Z95" s="563"/>
      <c r="AA95" s="563"/>
      <c r="AB95" s="563"/>
      <c r="AC95" s="563"/>
      <c r="AD95" s="563"/>
      <c r="AE95" s="563"/>
      <c r="AF95" s="563"/>
      <c r="AG95" s="563"/>
      <c r="AH95" s="563"/>
      <c r="AI95" s="563"/>
      <c r="AJ95" s="563"/>
      <c r="AK95" s="563"/>
      <c r="AL95" s="563"/>
      <c r="AM95" s="563"/>
      <c r="AN95" s="563"/>
      <c r="AO95" s="563"/>
      <c r="AP95" s="563"/>
      <c r="AQ95" s="563"/>
      <c r="AR95" s="563"/>
      <c r="AS95" s="563"/>
      <c r="AT95" s="563"/>
      <c r="AU95" s="563"/>
      <c r="AV95" s="563"/>
      <c r="AW95" s="563"/>
      <c r="AX95" s="296"/>
      <c r="AY95" s="296"/>
      <c r="AZ95" s="296"/>
      <c r="BA95" s="297"/>
      <c r="BB95" s="297"/>
      <c r="BC95" s="297"/>
      <c r="BD95" s="297"/>
      <c r="BE95" s="297"/>
      <c r="BF95" s="297"/>
    </row>
    <row r="96" spans="2:85" s="305" customFormat="1" ht="17.25" customHeight="1" x14ac:dyDescent="0.25">
      <c r="B96" s="518" t="s">
        <v>157</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296"/>
      <c r="AY96" s="296"/>
      <c r="AZ96" s="296"/>
      <c r="BA96" s="297"/>
      <c r="BB96" s="297"/>
      <c r="BC96" s="297"/>
      <c r="BD96" s="297"/>
      <c r="BE96" s="297"/>
      <c r="BF96" s="297"/>
    </row>
    <row r="97" spans="2:58" s="305"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296"/>
      <c r="AY97" s="296"/>
      <c r="AZ97" s="296"/>
      <c r="BA97" s="297"/>
      <c r="BB97" s="297"/>
      <c r="BC97" s="297"/>
      <c r="BD97" s="297"/>
      <c r="BE97" s="297"/>
      <c r="BF97" s="297"/>
    </row>
    <row r="98" spans="2:58" s="305"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296"/>
      <c r="AY98" s="296"/>
      <c r="AZ98" s="296"/>
      <c r="BA98" s="297"/>
      <c r="BB98" s="297"/>
      <c r="BC98" s="297"/>
      <c r="BD98" s="297"/>
      <c r="BE98" s="297"/>
      <c r="BF98" s="297"/>
    </row>
    <row r="99" spans="2:58" s="305"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296"/>
      <c r="AY99" s="296"/>
      <c r="AZ99" s="296"/>
      <c r="BA99" s="297"/>
      <c r="BB99" s="297"/>
      <c r="BC99" s="297"/>
      <c r="BD99" s="297"/>
      <c r="BE99" s="297"/>
      <c r="BF99" s="297"/>
    </row>
    <row r="100" spans="2:58" s="305"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14"/>
      <c r="AK102" s="568" t="s">
        <v>65</v>
      </c>
      <c r="AL102" s="568"/>
      <c r="AM102" s="568"/>
      <c r="AN102" s="568"/>
      <c r="AO102" s="568"/>
      <c r="AP102" s="568"/>
      <c r="AQ102" s="568"/>
      <c r="AR102" s="568"/>
      <c r="AS102" s="568"/>
      <c r="AT102" s="568"/>
      <c r="AU102" s="568"/>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14"/>
      <c r="AK103" s="555"/>
      <c r="AL103" s="555"/>
      <c r="AM103" s="555"/>
      <c r="AN103" s="555"/>
      <c r="AO103" s="555"/>
      <c r="AP103" s="555"/>
      <c r="AQ103" s="555"/>
      <c r="AR103" s="555"/>
      <c r="AS103" s="555"/>
      <c r="AT103" s="555"/>
      <c r="AU103" s="555"/>
      <c r="AV103" s="555"/>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106"/>
      <c r="AK104" s="555"/>
      <c r="AL104" s="555"/>
      <c r="AM104" s="555"/>
      <c r="AN104" s="555"/>
      <c r="AO104" s="555"/>
      <c r="AP104" s="555"/>
      <c r="AQ104" s="555"/>
      <c r="AR104" s="555"/>
      <c r="AS104" s="555"/>
      <c r="AT104" s="555"/>
      <c r="AU104" s="555"/>
      <c r="AV104" s="555"/>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16"/>
      <c r="AK105" s="555"/>
      <c r="AL105" s="555"/>
      <c r="AM105" s="555"/>
      <c r="AN105" s="555"/>
      <c r="AO105" s="555"/>
      <c r="AP105" s="555"/>
      <c r="AQ105" s="555"/>
      <c r="AR105" s="555"/>
      <c r="AS105" s="555"/>
      <c r="AT105" s="555"/>
      <c r="AU105" s="555"/>
      <c r="AV105" s="555"/>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555"/>
      <c r="AL106" s="555"/>
      <c r="AM106" s="555"/>
      <c r="AN106" s="555"/>
      <c r="AO106" s="555"/>
      <c r="AP106" s="555"/>
      <c r="AQ106" s="555"/>
      <c r="AR106" s="555"/>
      <c r="AS106" s="555"/>
      <c r="AT106" s="555"/>
      <c r="AU106" s="555"/>
      <c r="AV106" s="555"/>
      <c r="AW106" s="322"/>
      <c r="AX106" s="153"/>
      <c r="AY106" s="153"/>
      <c r="AZ106" s="153"/>
    </row>
    <row r="107" spans="2:58" s="319" customFormat="1" ht="16.5" customHeight="1" x14ac:dyDescent="0.25">
      <c r="B107" s="320"/>
      <c r="C107" s="569" t="s">
        <v>66</v>
      </c>
      <c r="D107" s="569"/>
      <c r="E107" s="569"/>
      <c r="F107" s="569"/>
      <c r="G107" s="569"/>
      <c r="H107" s="441"/>
      <c r="I107" s="316"/>
      <c r="J107" s="316"/>
      <c r="K107" s="316"/>
      <c r="L107" s="564"/>
      <c r="M107" s="570"/>
      <c r="N107" s="570"/>
      <c r="O107" s="570"/>
      <c r="P107" s="570"/>
      <c r="Q107" s="570"/>
      <c r="R107" s="565"/>
      <c r="S107" s="316"/>
      <c r="T107" s="316"/>
      <c r="U107" s="316"/>
      <c r="V107" s="316"/>
      <c r="W107" s="571" t="s">
        <v>67</v>
      </c>
      <c r="X107" s="571"/>
      <c r="Y107" s="108"/>
      <c r="Z107" s="212"/>
      <c r="AA107" s="108"/>
      <c r="AB107" s="212"/>
      <c r="AC107" s="564"/>
      <c r="AD107" s="565"/>
      <c r="AE107" s="322"/>
      <c r="AF107" s="322"/>
      <c r="AG107" s="322"/>
      <c r="AH107" s="322"/>
      <c r="AI107" s="322"/>
      <c r="AJ107" s="316"/>
      <c r="AK107" s="555"/>
      <c r="AL107" s="555"/>
      <c r="AM107" s="555"/>
      <c r="AN107" s="555"/>
      <c r="AO107" s="555"/>
      <c r="AP107" s="555"/>
      <c r="AQ107" s="555"/>
      <c r="AR107" s="555"/>
      <c r="AS107" s="555"/>
      <c r="AT107" s="555"/>
      <c r="AU107" s="555"/>
      <c r="AV107" s="555"/>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555"/>
      <c r="AL108" s="555"/>
      <c r="AM108" s="555"/>
      <c r="AN108" s="555"/>
      <c r="AO108" s="555"/>
      <c r="AP108" s="555"/>
      <c r="AQ108" s="555"/>
      <c r="AR108" s="555"/>
      <c r="AS108" s="555"/>
      <c r="AT108" s="555"/>
      <c r="AU108" s="555"/>
      <c r="AV108" s="555"/>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520" t="s">
        <v>184</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333"/>
      <c r="AY112" s="334"/>
    </row>
    <row r="113" spans="2:50" s="335"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333"/>
    </row>
    <row r="114" spans="2:50" s="332"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336"/>
    </row>
    <row r="115" spans="2:50" s="332"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336"/>
    </row>
    <row r="116" spans="2:50" s="332"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516" t="s">
        <v>91</v>
      </c>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336"/>
    </row>
    <row r="119" spans="2:50" s="332" customFormat="1" ht="12.75" x14ac:dyDescent="0.2">
      <c r="C119" s="339"/>
      <c r="D119" s="339"/>
      <c r="E119" s="339"/>
      <c r="F119" s="339"/>
      <c r="G119" s="339"/>
      <c r="H119" s="339"/>
      <c r="I119" s="339"/>
      <c r="J119" s="339"/>
      <c r="K119" s="339"/>
      <c r="L119" s="339"/>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Dpnx6CuLcQ3vCPC64Ceu5dr2w4bAOR0Wyi0rzNyooqByZg7VYjq4KStca0TRW3MmhaP/VkWcc8OVRrwSHRF8/A==" saltValue="rbq2Jo8DEzCBQ6FOlkxuLw==" spinCount="100000" sheet="1" objects="1" scenarios="1"/>
  <customSheetViews>
    <customSheetView guid="{8BBDF041-1EC5-4F43-8AC5-BFD5AE5CB39A}" zeroValues="0" hiddenRows="1" topLeftCell="A70">
      <selection activeCell="B93" sqref="B93:AW93"/>
      <pageMargins left="0.7" right="0.7" top="0.75" bottom="0.75" header="0.3" footer="0.3"/>
      <pageSetup paperSize="9" orientation="portrait" r:id="rId1"/>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1661014F-A4FA-457F-ACC8-B22C6156078B}"/>
    <dataValidation allowBlank="1" showErrorMessage="1" promptTitle="Optiion gestion pilotée du PERCO" sqref="AW91 AW101 AW87:AW89 AW93:AW94" xr:uid="{37FF4112-D757-4E5F-B887-37BD965C32DC}"/>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89591E0-0C50-4657-8846-B23444960264}"/>
    <dataValidation allowBlank="1" showInputMessage="1" showErrorMessage="1" sqref="AW13:IA13 AK19 AN19:AW19 Z28:IA28 AU14" xr:uid="{F6A5B5AF-A8ED-4999-99A6-FD2B903BC9BE}"/>
    <dataValidation allowBlank="1" showInputMessage="1" showErrorMessage="1" promptTitle="Numéro sécurité sociale" prompt="Données obligatoires" sqref="AA6 AA23" xr:uid="{AC936E82-EE6A-48D4-B6F3-BFB2C0A42655}"/>
    <dataValidation allowBlank="1" showInputMessage="1" showErrorMessage="1" prompt="Merci d'indiquer vos noms et prénoms en majuscules" sqref="Z10 Z7:Z8" xr:uid="{6CA1F0BB-A977-4D09-BF7F-128DFAFB69BF}"/>
    <dataValidation errorStyle="information" allowBlank="1" showInputMessage="1" showErrorMessage="1" error="Données non valides" sqref="AH13:AV13" xr:uid="{54DF9497-21E3-4EA3-BF8E-59D96E7FA9D7}"/>
    <dataValidation type="textLength" allowBlank="1" showInputMessage="1" showErrorMessage="1" prompt="Compris en 13 et 15 caractères (la clé n'est pas obligatoire)_x000a_" sqref="M7:Y7" xr:uid="{F1EC0702-8DCE-4900-839B-A93FC3A1461B}">
      <formula1>13</formula1>
      <formula2>15</formula2>
    </dataValidation>
    <dataValidation type="list" allowBlank="1" showInputMessage="1" showErrorMessage="1" sqref="C102" xr:uid="{465DF60B-43D4-4B50-A848-CB7D7F8A1331}">
      <formula1>$R$144:$R$145</formula1>
    </dataValidation>
    <dataValidation type="list" allowBlank="1" showInputMessage="1" showErrorMessage="1" sqref="M15:Y15" xr:uid="{1BDE6014-BC2B-432D-99FE-FEBEDA543357}">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8266D759-BFBE-4719-87E4-7A1706EADA74}">
      <formula1>$Q$137:$Q$138</formula1>
    </dataValidation>
  </dataValidations>
  <hyperlinks>
    <hyperlink ref="AP82:AW85" location="'Modalités de versement'!A1" display="Plus d'information &gt;" xr:uid="{AE29DAF0-43E6-42E7-AF50-216BF6AF77D9}"/>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4353" r:id="rId5" name="Check Box 17">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4354" r:id="rId6" name="Check Box 18">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B69D976-7589-4FF9-9CE5-4D564D4466E3}">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E14E676E-F5A6-426C-A033-D328B6B56A02}">
          <x14:formula1>
            <xm:f>Données!$C$16:$C$19</xm:f>
          </x14:formula1>
          <xm:sqref>AN38</xm:sqref>
        </x14:dataValidation>
        <x14:dataValidation type="list" allowBlank="1" showInputMessage="1" showErrorMessage="1" xr:uid="{177BD7D5-9723-4424-8283-DF0B91C22C49}">
          <x14:formula1>
            <xm:f>Données!$C$29:$C$31</xm:f>
          </x14:formula1>
          <xm:sqref>M17:Y17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88" t="s">
        <v>52</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56" t="s">
        <v>72</v>
      </c>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99"/>
      <c r="N5" s="600"/>
      <c r="O5" s="600"/>
      <c r="P5" s="600"/>
      <c r="Q5" s="601"/>
      <c r="R5" s="592" t="s">
        <v>54</v>
      </c>
      <c r="S5" s="592"/>
      <c r="T5" s="593"/>
      <c r="U5" s="594"/>
      <c r="V5" s="594"/>
      <c r="W5" s="594"/>
      <c r="X5" s="594"/>
      <c r="Y5" s="595"/>
      <c r="Z5" s="421"/>
      <c r="AA5" s="196"/>
      <c r="AB5" s="196" t="s">
        <v>55</v>
      </c>
      <c r="AC5" s="190"/>
      <c r="AD5" s="421"/>
      <c r="AE5" s="190"/>
      <c r="AF5" s="193"/>
      <c r="AG5" s="193"/>
      <c r="AH5" s="596"/>
      <c r="AI5" s="597"/>
      <c r="AJ5" s="597"/>
      <c r="AK5" s="597"/>
      <c r="AL5" s="597"/>
      <c r="AM5" s="597"/>
      <c r="AN5" s="597"/>
      <c r="AO5" s="597"/>
      <c r="AP5" s="597"/>
      <c r="AQ5" s="597"/>
      <c r="AR5" s="597"/>
      <c r="AS5" s="597"/>
      <c r="AT5" s="597"/>
      <c r="AU5" s="597"/>
      <c r="AV5" s="598"/>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89"/>
      <c r="N7" s="590"/>
      <c r="O7" s="590"/>
      <c r="P7" s="590"/>
      <c r="Q7" s="590"/>
      <c r="R7" s="590"/>
      <c r="S7" s="590"/>
      <c r="T7" s="590"/>
      <c r="U7" s="590"/>
      <c r="V7" s="590"/>
      <c r="W7" s="590"/>
      <c r="X7" s="590"/>
      <c r="Y7" s="591"/>
      <c r="Z7" s="202"/>
      <c r="AA7" s="198"/>
      <c r="AB7" s="422" t="s">
        <v>120</v>
      </c>
      <c r="AC7" s="198"/>
      <c r="AD7" s="198"/>
      <c r="AE7" s="198"/>
      <c r="AF7" s="193"/>
      <c r="AG7" s="193"/>
      <c r="AH7" s="596"/>
      <c r="AI7" s="597"/>
      <c r="AJ7" s="597"/>
      <c r="AK7" s="597"/>
      <c r="AL7" s="597"/>
      <c r="AM7" s="597"/>
      <c r="AN7" s="597"/>
      <c r="AO7" s="597"/>
      <c r="AP7" s="597"/>
      <c r="AQ7" s="597"/>
      <c r="AR7" s="597"/>
      <c r="AS7" s="597"/>
      <c r="AT7" s="597"/>
      <c r="AU7" s="597"/>
      <c r="AV7" s="598"/>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602"/>
      <c r="N9" s="603"/>
      <c r="O9" s="603"/>
      <c r="P9" s="603"/>
      <c r="Q9" s="604"/>
      <c r="R9" s="205" t="s">
        <v>122</v>
      </c>
      <c r="S9" s="205"/>
      <c r="T9" s="205"/>
      <c r="U9" s="205"/>
      <c r="V9" s="205"/>
      <c r="W9" s="205"/>
      <c r="X9" s="196"/>
      <c r="Y9" s="427"/>
      <c r="Z9" s="420"/>
      <c r="AA9" s="420"/>
      <c r="AB9" s="423" t="s">
        <v>124</v>
      </c>
      <c r="AC9" s="420"/>
      <c r="AD9" s="420"/>
      <c r="AE9" s="198"/>
      <c r="AF9" s="193"/>
      <c r="AG9" s="193"/>
      <c r="AH9" s="596"/>
      <c r="AI9" s="597"/>
      <c r="AJ9" s="597"/>
      <c r="AK9" s="597"/>
      <c r="AL9" s="597"/>
      <c r="AM9" s="597"/>
      <c r="AN9" s="597"/>
      <c r="AO9" s="597"/>
      <c r="AP9" s="597"/>
      <c r="AQ9" s="597"/>
      <c r="AR9" s="597"/>
      <c r="AS9" s="597"/>
      <c r="AT9" s="597"/>
      <c r="AU9" s="597"/>
      <c r="AV9" s="598"/>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89"/>
      <c r="N11" s="590"/>
      <c r="O11" s="590"/>
      <c r="P11" s="590"/>
      <c r="Q11" s="590"/>
      <c r="R11" s="590"/>
      <c r="S11" s="590"/>
      <c r="T11" s="590"/>
      <c r="U11" s="590"/>
      <c r="V11" s="590"/>
      <c r="W11" s="590"/>
      <c r="X11" s="590"/>
      <c r="Y11" s="591"/>
      <c r="Z11" s="420"/>
      <c r="AA11" s="420"/>
      <c r="AB11" s="274" t="s">
        <v>123</v>
      </c>
      <c r="AC11" s="420"/>
      <c r="AD11" s="420"/>
      <c r="AE11" s="198"/>
      <c r="AF11" s="193"/>
      <c r="AG11" s="193"/>
      <c r="AH11" s="589"/>
      <c r="AI11" s="590"/>
      <c r="AJ11" s="590"/>
      <c r="AK11" s="590"/>
      <c r="AL11" s="590"/>
      <c r="AM11" s="590"/>
      <c r="AN11" s="590"/>
      <c r="AO11" s="590"/>
      <c r="AP11" s="590"/>
      <c r="AQ11" s="590"/>
      <c r="AR11" s="590"/>
      <c r="AS11" s="590"/>
      <c r="AT11" s="590"/>
      <c r="AU11" s="590"/>
      <c r="AV11" s="591"/>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89"/>
      <c r="N13" s="590"/>
      <c r="O13" s="590"/>
      <c r="P13" s="590"/>
      <c r="Q13" s="591"/>
      <c r="R13" s="592" t="s">
        <v>41</v>
      </c>
      <c r="S13" s="592"/>
      <c r="T13" s="593"/>
      <c r="U13" s="594"/>
      <c r="V13" s="594"/>
      <c r="W13" s="594"/>
      <c r="X13" s="594"/>
      <c r="Y13" s="595"/>
      <c r="Z13" s="420"/>
      <c r="AA13" s="420"/>
      <c r="AB13" s="424" t="s">
        <v>57</v>
      </c>
      <c r="AC13" s="425"/>
      <c r="AD13" s="425"/>
      <c r="AE13" s="198"/>
      <c r="AF13" s="425"/>
      <c r="AG13" s="425"/>
      <c r="AH13" s="605"/>
      <c r="AI13" s="606"/>
      <c r="AJ13" s="606"/>
      <c r="AK13" s="606"/>
      <c r="AL13" s="606"/>
      <c r="AM13" s="606"/>
      <c r="AN13" s="606"/>
      <c r="AO13" s="606"/>
      <c r="AP13" s="606"/>
      <c r="AQ13" s="606"/>
      <c r="AR13" s="606"/>
      <c r="AS13" s="606"/>
      <c r="AT13" s="606"/>
      <c r="AU13" s="606"/>
      <c r="AV13" s="607"/>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93"/>
      <c r="N15" s="594"/>
      <c r="O15" s="594"/>
      <c r="P15" s="594"/>
      <c r="Q15" s="594"/>
      <c r="R15" s="594"/>
      <c r="S15" s="594"/>
      <c r="T15" s="594"/>
      <c r="U15" s="594"/>
      <c r="V15" s="594"/>
      <c r="W15" s="594"/>
      <c r="X15" s="594"/>
      <c r="Y15" s="595"/>
      <c r="Z15" s="207"/>
      <c r="AA15" s="208"/>
      <c r="AB15" s="426" t="s">
        <v>58</v>
      </c>
      <c r="AC15" s="209"/>
      <c r="AD15" s="210"/>
      <c r="AE15" s="198"/>
      <c r="AF15" s="214"/>
      <c r="AG15" s="190"/>
      <c r="AH15" s="596"/>
      <c r="AI15" s="597"/>
      <c r="AJ15" s="597"/>
      <c r="AK15" s="597"/>
      <c r="AL15" s="597"/>
      <c r="AM15" s="597"/>
      <c r="AN15" s="597"/>
      <c r="AO15" s="597"/>
      <c r="AP15" s="597"/>
      <c r="AQ15" s="597"/>
      <c r="AR15" s="597"/>
      <c r="AS15" s="597"/>
      <c r="AT15" s="597"/>
      <c r="AU15" s="597"/>
      <c r="AV15" s="598"/>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93"/>
      <c r="N17" s="594"/>
      <c r="O17" s="594"/>
      <c r="P17" s="594"/>
      <c r="Q17" s="594"/>
      <c r="R17" s="594"/>
      <c r="S17" s="594"/>
      <c r="T17" s="594"/>
      <c r="U17" s="594"/>
      <c r="V17" s="594"/>
      <c r="W17" s="594"/>
      <c r="X17" s="594"/>
      <c r="Y17" s="595"/>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1" t="s">
        <v>73</v>
      </c>
      <c r="C20" s="581"/>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78">
        <f>'Informations Entreprise'!$L$9</f>
        <v>0</v>
      </c>
      <c r="N22" s="579"/>
      <c r="O22" s="579"/>
      <c r="P22" s="579"/>
      <c r="Q22" s="579"/>
      <c r="R22" s="579"/>
      <c r="S22" s="579"/>
      <c r="T22" s="579"/>
      <c r="U22" s="579"/>
      <c r="V22" s="579"/>
      <c r="W22" s="579"/>
      <c r="X22" s="579"/>
      <c r="Y22" s="580"/>
      <c r="Z22" s="229"/>
      <c r="AA22" s="229"/>
      <c r="AB22" s="444" t="s">
        <v>74</v>
      </c>
      <c r="AC22" s="444"/>
      <c r="AD22" s="221"/>
      <c r="AE22" s="221"/>
      <c r="AF22" s="221"/>
      <c r="AG22" s="221"/>
      <c r="AH22" s="582">
        <f>'Informations Entreprise'!BA9</f>
        <v>0</v>
      </c>
      <c r="AI22" s="583"/>
      <c r="AJ22" s="583"/>
      <c r="AK22" s="583"/>
      <c r="AL22" s="583"/>
      <c r="AM22" s="583"/>
      <c r="AN22" s="583"/>
      <c r="AO22" s="583"/>
      <c r="AP22" s="583"/>
      <c r="AQ22" s="583"/>
      <c r="AR22" s="583"/>
      <c r="AS22" s="583"/>
      <c r="AT22" s="583"/>
      <c r="AU22" s="583"/>
      <c r="AV22" s="584"/>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75">
        <f>'Informations Entreprise'!$L$11</f>
        <v>0</v>
      </c>
      <c r="N24" s="576"/>
      <c r="O24" s="576"/>
      <c r="P24" s="576"/>
      <c r="Q24" s="576"/>
      <c r="R24" s="576"/>
      <c r="S24" s="576"/>
      <c r="T24" s="576"/>
      <c r="U24" s="576"/>
      <c r="V24" s="576"/>
      <c r="W24" s="576"/>
      <c r="X24" s="576"/>
      <c r="Y24" s="577"/>
      <c r="Z24" s="225"/>
      <c r="AA24" s="225"/>
      <c r="AB24" s="444" t="s">
        <v>158</v>
      </c>
      <c r="AC24" s="225"/>
      <c r="AD24" s="225"/>
      <c r="AE24" s="225"/>
      <c r="AF24" s="225"/>
      <c r="AG24" s="225"/>
      <c r="AH24" s="582" t="str">
        <f>'Informations Entreprise'!AM37</f>
        <v>Versements volontaires</v>
      </c>
      <c r="AI24" s="583"/>
      <c r="AJ24" s="583"/>
      <c r="AK24" s="583"/>
      <c r="AL24" s="583"/>
      <c r="AM24" s="583"/>
      <c r="AN24" s="583"/>
      <c r="AO24" s="583"/>
      <c r="AP24" s="583"/>
      <c r="AQ24" s="583"/>
      <c r="AR24" s="583"/>
      <c r="AS24" s="583"/>
      <c r="AT24" s="583"/>
      <c r="AU24" s="583"/>
      <c r="AV24" s="584"/>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75">
        <f>'Informations Entreprise'!$L$15</f>
        <v>0</v>
      </c>
      <c r="N26" s="576"/>
      <c r="O26" s="576"/>
      <c r="P26" s="576"/>
      <c r="Q26" s="576"/>
      <c r="R26" s="576"/>
      <c r="S26" s="576"/>
      <c r="T26" s="576"/>
      <c r="U26" s="576"/>
      <c r="V26" s="576"/>
      <c r="W26" s="576"/>
      <c r="X26" s="576"/>
      <c r="Y26" s="577"/>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75">
        <f>'Informations Entreprise'!$AM$15</f>
        <v>0</v>
      </c>
      <c r="N28" s="576"/>
      <c r="O28" s="576"/>
      <c r="P28" s="576"/>
      <c r="Q28" s="576"/>
      <c r="R28" s="576"/>
      <c r="S28" s="576"/>
      <c r="T28" s="576"/>
      <c r="U28" s="576"/>
      <c r="V28" s="576"/>
      <c r="W28" s="576"/>
      <c r="X28" s="576"/>
      <c r="Y28" s="577"/>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88"/>
      <c r="AY32" s="188"/>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241"/>
      <c r="AY33" s="188"/>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241"/>
      <c r="AY34" s="188"/>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241"/>
      <c r="AY35" s="188"/>
      <c r="BL35" s="608"/>
      <c r="BM35" s="608"/>
      <c r="BN35" s="608"/>
      <c r="BO35" s="608"/>
      <c r="BP35" s="608"/>
      <c r="BQ35" s="608"/>
    </row>
    <row r="36" spans="2:81" ht="12" customHeight="1" x14ac:dyDescent="0.15">
      <c r="B36" s="609" t="str">
        <f>IF('Informations Entreprise'!$M$37="Gamme GER","84289 - GER Monétaire",IF('Informations Entreprise'!$M$37="Gamme TESORUS","82659 - TESORUS Monétaire",""))</f>
        <v>84289 - GER Monétaire</v>
      </c>
      <c r="C36" s="610"/>
      <c r="D36" s="610"/>
      <c r="E36" s="610"/>
      <c r="F36" s="610"/>
      <c r="G36" s="610"/>
      <c r="H36" s="610"/>
      <c r="I36" s="610"/>
      <c r="J36" s="610"/>
      <c r="K36" s="610"/>
      <c r="L36" s="610"/>
      <c r="M36" s="610"/>
      <c r="N36" s="610"/>
      <c r="O36" s="610"/>
      <c r="P36" s="610"/>
      <c r="Q36" s="611"/>
      <c r="R36" s="546"/>
      <c r="S36" s="547"/>
      <c r="T36" s="547"/>
      <c r="U36" s="547"/>
      <c r="V36" s="547"/>
      <c r="W36" s="547"/>
      <c r="X36" s="547"/>
      <c r="Y36" s="547"/>
      <c r="Z36" s="547"/>
      <c r="AA36" s="547"/>
      <c r="AB36" s="586"/>
      <c r="AC36" s="546"/>
      <c r="AD36" s="547"/>
      <c r="AE36" s="547"/>
      <c r="AF36" s="547"/>
      <c r="AG36" s="547"/>
      <c r="AH36" s="547"/>
      <c r="AI36" s="547"/>
      <c r="AJ36" s="547"/>
      <c r="AK36" s="547"/>
      <c r="AL36" s="547"/>
      <c r="AM36" s="242"/>
      <c r="AN36" s="243"/>
      <c r="AO36" s="243"/>
      <c r="AP36" s="243"/>
      <c r="AQ36" s="243"/>
      <c r="AR36" s="243"/>
      <c r="AS36" s="243"/>
      <c r="AT36" s="243"/>
      <c r="AU36" s="112"/>
      <c r="AV36" s="112"/>
      <c r="AW36" s="244"/>
      <c r="AX36" s="241"/>
      <c r="AY36" s="188"/>
    </row>
    <row r="37" spans="2:81" ht="12" customHeight="1" x14ac:dyDescent="0.15">
      <c r="B37" s="612"/>
      <c r="C37" s="613"/>
      <c r="D37" s="613"/>
      <c r="E37" s="613"/>
      <c r="F37" s="613"/>
      <c r="G37" s="613"/>
      <c r="H37" s="613"/>
      <c r="I37" s="613"/>
      <c r="J37" s="613"/>
      <c r="K37" s="613"/>
      <c r="L37" s="613"/>
      <c r="M37" s="613"/>
      <c r="N37" s="613"/>
      <c r="O37" s="613"/>
      <c r="P37" s="613"/>
      <c r="Q37" s="614"/>
      <c r="R37" s="548"/>
      <c r="S37" s="549"/>
      <c r="T37" s="549"/>
      <c r="U37" s="549"/>
      <c r="V37" s="549"/>
      <c r="W37" s="549"/>
      <c r="X37" s="549"/>
      <c r="Y37" s="549"/>
      <c r="Z37" s="549"/>
      <c r="AA37" s="549"/>
      <c r="AB37" s="587"/>
      <c r="AC37" s="548"/>
      <c r="AD37" s="549"/>
      <c r="AE37" s="549"/>
      <c r="AF37" s="549"/>
      <c r="AG37" s="549"/>
      <c r="AH37" s="549"/>
      <c r="AI37" s="549"/>
      <c r="AJ37" s="549"/>
      <c r="AK37" s="549"/>
      <c r="AL37" s="549"/>
      <c r="AM37" s="245"/>
      <c r="AN37" s="246"/>
      <c r="AO37" s="246"/>
      <c r="AP37" s="246"/>
      <c r="AQ37" s="246"/>
      <c r="AR37" s="246"/>
      <c r="AS37" s="246"/>
      <c r="AT37" s="246"/>
      <c r="AU37" s="109"/>
      <c r="AV37" s="109"/>
      <c r="AW37" s="247"/>
      <c r="AX37" s="241"/>
      <c r="AY37" s="188"/>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6"/>
      <c r="AC38" s="546"/>
      <c r="AD38" s="547"/>
      <c r="AE38" s="547"/>
      <c r="AF38" s="547"/>
      <c r="AG38" s="547"/>
      <c r="AH38" s="547"/>
      <c r="AI38" s="547"/>
      <c r="AJ38" s="547"/>
      <c r="AK38" s="547"/>
      <c r="AL38" s="547"/>
      <c r="AM38" s="248"/>
      <c r="AN38" s="615" t="s">
        <v>161</v>
      </c>
      <c r="AO38" s="616"/>
      <c r="AP38" s="616"/>
      <c r="AQ38" s="616"/>
      <c r="AR38" s="616"/>
      <c r="AS38" s="616"/>
      <c r="AT38" s="616"/>
      <c r="AU38" s="616"/>
      <c r="AV38" s="617"/>
      <c r="AW38" s="247"/>
      <c r="AX38" s="188"/>
      <c r="AY38" s="188"/>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7"/>
      <c r="AC39" s="548"/>
      <c r="AD39" s="549"/>
      <c r="AE39" s="549"/>
      <c r="AF39" s="549"/>
      <c r="AG39" s="549"/>
      <c r="AH39" s="549"/>
      <c r="AI39" s="549"/>
      <c r="AJ39" s="549"/>
      <c r="AK39" s="549"/>
      <c r="AL39" s="549"/>
      <c r="AM39" s="248"/>
      <c r="AN39" s="618"/>
      <c r="AO39" s="619"/>
      <c r="AP39" s="619"/>
      <c r="AQ39" s="619"/>
      <c r="AR39" s="619"/>
      <c r="AS39" s="619"/>
      <c r="AT39" s="619"/>
      <c r="AU39" s="619"/>
      <c r="AV39" s="620"/>
      <c r="AW39" s="247"/>
      <c r="AX39" s="188"/>
      <c r="AY39" s="188"/>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6"/>
      <c r="AC40" s="546"/>
      <c r="AD40" s="547"/>
      <c r="AE40" s="547"/>
      <c r="AF40" s="547"/>
      <c r="AG40" s="547"/>
      <c r="AH40" s="547"/>
      <c r="AI40" s="547"/>
      <c r="AJ40" s="547"/>
      <c r="AK40" s="547"/>
      <c r="AL40" s="547"/>
      <c r="AM40" s="113"/>
      <c r="AN40" s="621"/>
      <c r="AO40" s="622"/>
      <c r="AP40" s="622"/>
      <c r="AQ40" s="622"/>
      <c r="AR40" s="622"/>
      <c r="AS40" s="622"/>
      <c r="AT40" s="622"/>
      <c r="AU40" s="622"/>
      <c r="AV40" s="623"/>
      <c r="AW40" s="247"/>
      <c r="AX40" s="188"/>
      <c r="AY40" s="188"/>
      <c r="BL40" s="249"/>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7"/>
      <c r="AC41" s="548"/>
      <c r="AD41" s="549"/>
      <c r="AE41" s="549"/>
      <c r="AF41" s="549"/>
      <c r="AG41" s="549"/>
      <c r="AH41" s="549"/>
      <c r="AI41" s="549"/>
      <c r="AJ41" s="549"/>
      <c r="AK41" s="549"/>
      <c r="AL41" s="549"/>
      <c r="AM41" s="248"/>
      <c r="AN41" s="250"/>
      <c r="AO41" s="250"/>
      <c r="AP41" s="250"/>
      <c r="AQ41" s="250"/>
      <c r="AR41" s="250"/>
      <c r="AS41" s="250"/>
      <c r="AT41" s="250"/>
      <c r="AU41" s="109"/>
      <c r="AV41" s="109"/>
      <c r="AW41" s="247"/>
      <c r="AX41" s="188"/>
      <c r="AY41" s="188"/>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6"/>
      <c r="AC42" s="546"/>
      <c r="AD42" s="547"/>
      <c r="AE42" s="547"/>
      <c r="AF42" s="547"/>
      <c r="AG42" s="547"/>
      <c r="AH42" s="547"/>
      <c r="AI42" s="547"/>
      <c r="AJ42" s="547"/>
      <c r="AK42" s="547"/>
      <c r="AL42" s="547"/>
      <c r="AM42" s="114"/>
      <c r="AN42" s="180" t="s">
        <v>85</v>
      </c>
      <c r="AO42" s="250"/>
      <c r="AP42" s="250"/>
      <c r="AQ42" s="250"/>
      <c r="AR42" s="250"/>
      <c r="AS42" s="250"/>
      <c r="AT42" s="250"/>
      <c r="AU42" s="250"/>
      <c r="AV42" s="250"/>
      <c r="AW42" s="247"/>
      <c r="AX42" s="188"/>
      <c r="AY42" s="188"/>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7"/>
      <c r="AC43" s="548"/>
      <c r="AD43" s="549"/>
      <c r="AE43" s="549"/>
      <c r="AF43" s="549"/>
      <c r="AG43" s="549"/>
      <c r="AH43" s="549"/>
      <c r="AI43" s="549"/>
      <c r="AJ43" s="549"/>
      <c r="AK43" s="549"/>
      <c r="AL43" s="549"/>
      <c r="AM43" s="248"/>
      <c r="AN43" s="250"/>
      <c r="AO43" s="250"/>
      <c r="AP43" s="250"/>
      <c r="AQ43" s="250"/>
      <c r="AR43" s="250"/>
      <c r="AS43" s="250"/>
      <c r="AT43" s="250"/>
      <c r="AU43" s="250"/>
      <c r="AV43" s="250"/>
      <c r="AW43" s="251"/>
      <c r="AX43" s="188"/>
      <c r="AY43" s="188"/>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6"/>
      <c r="AC44" s="546"/>
      <c r="AD44" s="547"/>
      <c r="AE44" s="547"/>
      <c r="AF44" s="547"/>
      <c r="AG44" s="547"/>
      <c r="AH44" s="547"/>
      <c r="AI44" s="547"/>
      <c r="AJ44" s="547"/>
      <c r="AK44" s="547"/>
      <c r="AL44" s="547"/>
      <c r="AM44" s="248"/>
      <c r="AN44" s="624"/>
      <c r="AO44" s="625"/>
      <c r="AP44" s="625"/>
      <c r="AQ44" s="625"/>
      <c r="AR44" s="625"/>
      <c r="AS44" s="625"/>
      <c r="AT44" s="625"/>
      <c r="AU44" s="625"/>
      <c r="AV44" s="626"/>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7"/>
      <c r="AC45" s="548"/>
      <c r="AD45" s="549"/>
      <c r="AE45" s="549"/>
      <c r="AF45" s="549"/>
      <c r="AG45" s="549"/>
      <c r="AH45" s="549"/>
      <c r="AI45" s="549"/>
      <c r="AJ45" s="549"/>
      <c r="AK45" s="549"/>
      <c r="AL45" s="549"/>
      <c r="AM45" s="254"/>
      <c r="AN45" s="627"/>
      <c r="AO45" s="628"/>
      <c r="AP45" s="628"/>
      <c r="AQ45" s="628"/>
      <c r="AR45" s="628"/>
      <c r="AS45" s="628"/>
      <c r="AT45" s="628"/>
      <c r="AU45" s="628"/>
      <c r="AV45" s="629"/>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6"/>
      <c r="AC46" s="546"/>
      <c r="AD46" s="547"/>
      <c r="AE46" s="547"/>
      <c r="AF46" s="547"/>
      <c r="AG46" s="547"/>
      <c r="AH46" s="547"/>
      <c r="AI46" s="547"/>
      <c r="AJ46" s="547"/>
      <c r="AK46" s="547"/>
      <c r="AL46" s="54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7"/>
      <c r="AC47" s="548"/>
      <c r="AD47" s="549"/>
      <c r="AE47" s="549"/>
      <c r="AF47" s="549"/>
      <c r="AG47" s="549"/>
      <c r="AH47" s="549"/>
      <c r="AI47" s="549"/>
      <c r="AJ47" s="549"/>
      <c r="AK47" s="549"/>
      <c r="AL47" s="54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6"/>
      <c r="AC48" s="546"/>
      <c r="AD48" s="547"/>
      <c r="AE48" s="547"/>
      <c r="AF48" s="547"/>
      <c r="AG48" s="547"/>
      <c r="AH48" s="547"/>
      <c r="AI48" s="547"/>
      <c r="AJ48" s="547"/>
      <c r="AK48" s="547"/>
      <c r="AL48" s="547"/>
      <c r="AM48" s="248"/>
      <c r="AN48" s="585"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5"/>
      <c r="AP48" s="585"/>
      <c r="AQ48" s="585"/>
      <c r="AR48" s="585"/>
      <c r="AS48" s="585"/>
      <c r="AT48" s="585"/>
      <c r="AU48" s="585"/>
      <c r="AV48" s="585"/>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7"/>
      <c r="AC49" s="548"/>
      <c r="AD49" s="549"/>
      <c r="AE49" s="549"/>
      <c r="AF49" s="549"/>
      <c r="AG49" s="549"/>
      <c r="AH49" s="549"/>
      <c r="AI49" s="549"/>
      <c r="AJ49" s="549"/>
      <c r="AK49" s="549"/>
      <c r="AL49" s="549"/>
      <c r="AM49" s="248"/>
      <c r="AN49" s="585"/>
      <c r="AO49" s="585"/>
      <c r="AP49" s="585"/>
      <c r="AQ49" s="585"/>
      <c r="AR49" s="585"/>
      <c r="AS49" s="585"/>
      <c r="AT49" s="585"/>
      <c r="AU49" s="585"/>
      <c r="AV49" s="585"/>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6"/>
      <c r="AC50" s="546"/>
      <c r="AD50" s="547"/>
      <c r="AE50" s="547"/>
      <c r="AF50" s="547"/>
      <c r="AG50" s="547"/>
      <c r="AH50" s="547"/>
      <c r="AI50" s="547"/>
      <c r="AJ50" s="547"/>
      <c r="AK50" s="547"/>
      <c r="AL50" s="547"/>
      <c r="AM50" s="248"/>
      <c r="AN50" s="585"/>
      <c r="AO50" s="585"/>
      <c r="AP50" s="585"/>
      <c r="AQ50" s="585"/>
      <c r="AR50" s="585"/>
      <c r="AS50" s="585"/>
      <c r="AT50" s="585"/>
      <c r="AU50" s="585"/>
      <c r="AV50" s="585"/>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7"/>
      <c r="AC51" s="548"/>
      <c r="AD51" s="549"/>
      <c r="AE51" s="549"/>
      <c r="AF51" s="549"/>
      <c r="AG51" s="549"/>
      <c r="AH51" s="549"/>
      <c r="AI51" s="549"/>
      <c r="AJ51" s="549"/>
      <c r="AK51" s="549"/>
      <c r="AL51" s="549"/>
      <c r="AM51" s="248"/>
      <c r="AN51" s="585"/>
      <c r="AO51" s="585"/>
      <c r="AP51" s="585"/>
      <c r="AQ51" s="585"/>
      <c r="AR51" s="585"/>
      <c r="AS51" s="585"/>
      <c r="AT51" s="585"/>
      <c r="AU51" s="585"/>
      <c r="AV51" s="585"/>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6"/>
      <c r="AC52" s="546"/>
      <c r="AD52" s="547"/>
      <c r="AE52" s="547"/>
      <c r="AF52" s="547"/>
      <c r="AG52" s="547"/>
      <c r="AH52" s="547"/>
      <c r="AI52" s="547"/>
      <c r="AJ52" s="547"/>
      <c r="AK52" s="547"/>
      <c r="AL52" s="547"/>
      <c r="AM52" s="248"/>
      <c r="AN52" s="585"/>
      <c r="AO52" s="585"/>
      <c r="AP52" s="585"/>
      <c r="AQ52" s="585"/>
      <c r="AR52" s="585"/>
      <c r="AS52" s="585"/>
      <c r="AT52" s="585"/>
      <c r="AU52" s="585"/>
      <c r="AV52" s="585"/>
      <c r="AW52" s="115"/>
      <c r="AX52" s="255"/>
      <c r="AZ52" s="259"/>
      <c r="BA52" s="259"/>
      <c r="BB52" s="259"/>
      <c r="BC52" s="259"/>
      <c r="BD52" s="259"/>
      <c r="BE52" s="259"/>
      <c r="BF52" s="259"/>
      <c r="BG52" s="259"/>
      <c r="BH52" s="259"/>
      <c r="BI52" s="259"/>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7"/>
      <c r="AC53" s="548"/>
      <c r="AD53" s="549"/>
      <c r="AE53" s="549"/>
      <c r="AF53" s="549"/>
      <c r="AG53" s="549"/>
      <c r="AH53" s="549"/>
      <c r="AI53" s="549"/>
      <c r="AJ53" s="549"/>
      <c r="AK53" s="549"/>
      <c r="AL53" s="549"/>
      <c r="AM53" s="248"/>
      <c r="AN53" s="585"/>
      <c r="AO53" s="585"/>
      <c r="AP53" s="585"/>
      <c r="AQ53" s="585"/>
      <c r="AR53" s="585"/>
      <c r="AS53" s="585"/>
      <c r="AT53" s="585"/>
      <c r="AU53" s="585"/>
      <c r="AV53" s="585"/>
      <c r="AW53" s="115"/>
      <c r="AX53" s="255"/>
      <c r="AZ53" s="259"/>
      <c r="BA53" s="259"/>
      <c r="BB53" s="259"/>
      <c r="BC53" s="259"/>
      <c r="BD53" s="259"/>
      <c r="BE53" s="259"/>
      <c r="BF53" s="259"/>
      <c r="BG53" s="259"/>
      <c r="BH53" s="259"/>
      <c r="BI53" s="259"/>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6"/>
      <c r="AC54" s="546"/>
      <c r="AD54" s="547"/>
      <c r="AE54" s="547"/>
      <c r="AF54" s="547"/>
      <c r="AG54" s="547"/>
      <c r="AH54" s="547"/>
      <c r="AI54" s="547"/>
      <c r="AJ54" s="547"/>
      <c r="AK54" s="547"/>
      <c r="AL54" s="547"/>
      <c r="AM54" s="248"/>
      <c r="AN54" s="585"/>
      <c r="AO54" s="585"/>
      <c r="AP54" s="585"/>
      <c r="AQ54" s="585"/>
      <c r="AR54" s="585"/>
      <c r="AS54" s="585"/>
      <c r="AT54" s="585"/>
      <c r="AU54" s="585"/>
      <c r="AV54" s="585"/>
      <c r="AW54" s="115"/>
      <c r="AX54" s="255"/>
      <c r="AZ54" s="439"/>
      <c r="BA54" s="439"/>
      <c r="BB54" s="439"/>
      <c r="BC54" s="439"/>
      <c r="BD54" s="439"/>
      <c r="BE54" s="439"/>
      <c r="BF54" s="439"/>
      <c r="BG54" s="439"/>
      <c r="BH54" s="439"/>
      <c r="BI54" s="439"/>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7"/>
      <c r="AC55" s="548"/>
      <c r="AD55" s="549"/>
      <c r="AE55" s="549"/>
      <c r="AF55" s="549"/>
      <c r="AG55" s="549"/>
      <c r="AH55" s="549"/>
      <c r="AI55" s="549"/>
      <c r="AJ55" s="549"/>
      <c r="AK55" s="549"/>
      <c r="AL55" s="54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633"/>
      <c r="C56" s="634"/>
      <c r="D56" s="634"/>
      <c r="E56" s="634"/>
      <c r="F56" s="634"/>
      <c r="G56" s="634"/>
      <c r="H56" s="634"/>
      <c r="I56" s="634"/>
      <c r="J56" s="634"/>
      <c r="K56" s="634"/>
      <c r="L56" s="634"/>
      <c r="M56" s="634"/>
      <c r="N56" s="634"/>
      <c r="O56" s="634"/>
      <c r="P56" s="634"/>
      <c r="Q56" s="634"/>
      <c r="R56" s="546"/>
      <c r="S56" s="547"/>
      <c r="T56" s="547"/>
      <c r="U56" s="547"/>
      <c r="V56" s="547"/>
      <c r="W56" s="547"/>
      <c r="X56" s="547"/>
      <c r="Y56" s="547"/>
      <c r="Z56" s="547"/>
      <c r="AA56" s="547"/>
      <c r="AB56" s="586"/>
      <c r="AC56" s="546"/>
      <c r="AD56" s="547"/>
      <c r="AE56" s="547"/>
      <c r="AF56" s="547"/>
      <c r="AG56" s="547"/>
      <c r="AH56" s="547"/>
      <c r="AI56" s="547"/>
      <c r="AJ56" s="547"/>
      <c r="AK56" s="547"/>
      <c r="AL56" s="547"/>
      <c r="AM56" s="248"/>
      <c r="AN56" s="585"/>
      <c r="AO56" s="585"/>
      <c r="AP56" s="585"/>
      <c r="AQ56" s="585"/>
      <c r="AR56" s="585"/>
      <c r="AS56" s="585"/>
      <c r="AT56" s="585"/>
      <c r="AU56" s="585"/>
      <c r="AV56" s="585"/>
      <c r="AW56" s="115"/>
      <c r="AX56" s="255"/>
      <c r="AY56" s="257"/>
      <c r="AZ56" s="264"/>
      <c r="BA56" s="264"/>
      <c r="BB56" s="264"/>
      <c r="BC56" s="264"/>
      <c r="BD56" s="265"/>
      <c r="BE56" s="265"/>
      <c r="BF56" s="265"/>
      <c r="BG56" s="265"/>
      <c r="BH56" s="265"/>
      <c r="BI56" s="265"/>
      <c r="BJ56" s="255"/>
    </row>
    <row r="57" spans="2:81" ht="12" customHeight="1" x14ac:dyDescent="0.25">
      <c r="B57" s="635"/>
      <c r="C57" s="636"/>
      <c r="D57" s="636"/>
      <c r="E57" s="636"/>
      <c r="F57" s="636"/>
      <c r="G57" s="636"/>
      <c r="H57" s="636"/>
      <c r="I57" s="636"/>
      <c r="J57" s="636"/>
      <c r="K57" s="636"/>
      <c r="L57" s="636"/>
      <c r="M57" s="636"/>
      <c r="N57" s="636"/>
      <c r="O57" s="636"/>
      <c r="P57" s="636"/>
      <c r="Q57" s="636"/>
      <c r="R57" s="548"/>
      <c r="S57" s="549"/>
      <c r="T57" s="549"/>
      <c r="U57" s="549"/>
      <c r="V57" s="549"/>
      <c r="W57" s="549"/>
      <c r="X57" s="549"/>
      <c r="Y57" s="549"/>
      <c r="Z57" s="549"/>
      <c r="AA57" s="549"/>
      <c r="AB57" s="587"/>
      <c r="AC57" s="548"/>
      <c r="AD57" s="549"/>
      <c r="AE57" s="549"/>
      <c r="AF57" s="549"/>
      <c r="AG57" s="549"/>
      <c r="AH57" s="549"/>
      <c r="AI57" s="549"/>
      <c r="AJ57" s="549"/>
      <c r="AK57" s="549"/>
      <c r="AL57" s="549"/>
      <c r="AM57" s="248"/>
      <c r="AN57" s="585"/>
      <c r="AO57" s="585"/>
      <c r="AP57" s="585"/>
      <c r="AQ57" s="585"/>
      <c r="AR57" s="585"/>
      <c r="AS57" s="585"/>
      <c r="AT57" s="585"/>
      <c r="AU57" s="585"/>
      <c r="AV57" s="585"/>
      <c r="AW57" s="115"/>
      <c r="AX57" s="255"/>
      <c r="AY57" s="255"/>
      <c r="AZ57" s="630"/>
      <c r="BA57" s="630"/>
      <c r="BB57" s="630"/>
      <c r="BC57" s="630"/>
      <c r="BD57" s="630"/>
      <c r="BE57" s="630"/>
      <c r="BF57" s="630"/>
      <c r="BG57" s="630"/>
      <c r="BH57" s="630"/>
      <c r="BI57" s="630"/>
    </row>
    <row r="58" spans="2:81" ht="12" customHeight="1" x14ac:dyDescent="0.25">
      <c r="B58" s="633"/>
      <c r="C58" s="634"/>
      <c r="D58" s="634"/>
      <c r="E58" s="634"/>
      <c r="F58" s="634"/>
      <c r="G58" s="634"/>
      <c r="H58" s="634"/>
      <c r="I58" s="634"/>
      <c r="J58" s="634"/>
      <c r="K58" s="634"/>
      <c r="L58" s="634"/>
      <c r="M58" s="634"/>
      <c r="N58" s="634"/>
      <c r="O58" s="634"/>
      <c r="P58" s="634"/>
      <c r="Q58" s="634"/>
      <c r="R58" s="546"/>
      <c r="S58" s="547"/>
      <c r="T58" s="547"/>
      <c r="U58" s="547"/>
      <c r="V58" s="547"/>
      <c r="W58" s="547"/>
      <c r="X58" s="547"/>
      <c r="Y58" s="547"/>
      <c r="Z58" s="547"/>
      <c r="AA58" s="547"/>
      <c r="AB58" s="586"/>
      <c r="AC58" s="546"/>
      <c r="AD58" s="547"/>
      <c r="AE58" s="547"/>
      <c r="AF58" s="547"/>
      <c r="AG58" s="547"/>
      <c r="AH58" s="547"/>
      <c r="AI58" s="547"/>
      <c r="AJ58" s="547"/>
      <c r="AK58" s="547"/>
      <c r="AL58" s="547"/>
      <c r="AM58" s="248"/>
      <c r="AN58" s="585"/>
      <c r="AO58" s="585"/>
      <c r="AP58" s="585"/>
      <c r="AQ58" s="585"/>
      <c r="AR58" s="585"/>
      <c r="AS58" s="585"/>
      <c r="AT58" s="585"/>
      <c r="AU58" s="585"/>
      <c r="AV58" s="585"/>
      <c r="AW58" s="147"/>
      <c r="AY58" s="255"/>
      <c r="AZ58" s="438">
        <f>SUM(AC36:AL65)+AN44</f>
        <v>0</v>
      </c>
      <c r="BA58" s="439"/>
      <c r="BB58" s="439"/>
      <c r="BC58" s="439"/>
      <c r="BD58" s="439"/>
      <c r="BE58" s="439"/>
      <c r="BF58" s="439"/>
      <c r="BG58" s="439"/>
      <c r="BH58" s="439"/>
      <c r="BI58" s="439"/>
    </row>
    <row r="59" spans="2:81" ht="12" customHeight="1" x14ac:dyDescent="0.2">
      <c r="B59" s="635"/>
      <c r="C59" s="636"/>
      <c r="D59" s="636"/>
      <c r="E59" s="636"/>
      <c r="F59" s="636"/>
      <c r="G59" s="636"/>
      <c r="H59" s="636"/>
      <c r="I59" s="636"/>
      <c r="J59" s="636"/>
      <c r="K59" s="636"/>
      <c r="L59" s="636"/>
      <c r="M59" s="636"/>
      <c r="N59" s="636"/>
      <c r="O59" s="636"/>
      <c r="P59" s="636"/>
      <c r="Q59" s="636"/>
      <c r="R59" s="548"/>
      <c r="S59" s="549"/>
      <c r="T59" s="549"/>
      <c r="U59" s="549"/>
      <c r="V59" s="549"/>
      <c r="W59" s="549"/>
      <c r="X59" s="549"/>
      <c r="Y59" s="549"/>
      <c r="Z59" s="549"/>
      <c r="AA59" s="549"/>
      <c r="AB59" s="587"/>
      <c r="AC59" s="548"/>
      <c r="AD59" s="549"/>
      <c r="AE59" s="549"/>
      <c r="AF59" s="549"/>
      <c r="AG59" s="549"/>
      <c r="AH59" s="549"/>
      <c r="AI59" s="549"/>
      <c r="AJ59" s="549"/>
      <c r="AK59" s="549"/>
      <c r="AL59" s="549"/>
      <c r="AM59" s="248"/>
      <c r="AN59" s="266"/>
      <c r="AO59" s="266"/>
      <c r="AP59" s="266"/>
      <c r="AQ59" s="266"/>
      <c r="AR59" s="266"/>
      <c r="AS59" s="266"/>
      <c r="AT59" s="266"/>
      <c r="AU59" s="266"/>
      <c r="AV59" s="266"/>
      <c r="AW59" s="147"/>
      <c r="AX59" s="267"/>
      <c r="AY59" s="255"/>
      <c r="AZ59" s="630" cm="1">
        <f t="array" ref="AZ59">SUM(AC36:AL65+AN44)</f>
        <v>0</v>
      </c>
      <c r="BA59" s="631"/>
      <c r="BB59" s="631"/>
      <c r="BC59" s="631"/>
      <c r="BD59" s="631"/>
      <c r="BE59" s="631"/>
      <c r="BF59" s="631"/>
      <c r="BG59" s="631"/>
      <c r="BH59" s="439"/>
      <c r="BI59" s="439"/>
    </row>
    <row r="60" spans="2:81" ht="12" customHeight="1" x14ac:dyDescent="0.2">
      <c r="B60" s="633"/>
      <c r="C60" s="634"/>
      <c r="D60" s="634"/>
      <c r="E60" s="634"/>
      <c r="F60" s="634"/>
      <c r="G60" s="634"/>
      <c r="H60" s="634"/>
      <c r="I60" s="634"/>
      <c r="J60" s="634"/>
      <c r="K60" s="634"/>
      <c r="L60" s="634"/>
      <c r="M60" s="634"/>
      <c r="N60" s="634"/>
      <c r="O60" s="634"/>
      <c r="P60" s="634"/>
      <c r="Q60" s="634"/>
      <c r="R60" s="546"/>
      <c r="S60" s="547"/>
      <c r="T60" s="547"/>
      <c r="U60" s="547"/>
      <c r="V60" s="547"/>
      <c r="W60" s="547"/>
      <c r="X60" s="547"/>
      <c r="Y60" s="547"/>
      <c r="Z60" s="547"/>
      <c r="AA60" s="547"/>
      <c r="AB60" s="586"/>
      <c r="AC60" s="546"/>
      <c r="AD60" s="547"/>
      <c r="AE60" s="547"/>
      <c r="AF60" s="547"/>
      <c r="AG60" s="547"/>
      <c r="AH60" s="547"/>
      <c r="AI60" s="547"/>
      <c r="AJ60" s="547"/>
      <c r="AK60" s="547"/>
      <c r="AL60" s="54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635"/>
      <c r="C61" s="636"/>
      <c r="D61" s="636"/>
      <c r="E61" s="636"/>
      <c r="F61" s="636"/>
      <c r="G61" s="636"/>
      <c r="H61" s="636"/>
      <c r="I61" s="636"/>
      <c r="J61" s="636"/>
      <c r="K61" s="636"/>
      <c r="L61" s="636"/>
      <c r="M61" s="636"/>
      <c r="N61" s="636"/>
      <c r="O61" s="636"/>
      <c r="P61" s="636"/>
      <c r="Q61" s="636"/>
      <c r="R61" s="548"/>
      <c r="S61" s="549"/>
      <c r="T61" s="549"/>
      <c r="U61" s="549"/>
      <c r="V61" s="549"/>
      <c r="W61" s="549"/>
      <c r="X61" s="549"/>
      <c r="Y61" s="549"/>
      <c r="Z61" s="549"/>
      <c r="AA61" s="549"/>
      <c r="AB61" s="587"/>
      <c r="AC61" s="548"/>
      <c r="AD61" s="549"/>
      <c r="AE61" s="549"/>
      <c r="AF61" s="549"/>
      <c r="AG61" s="549"/>
      <c r="AH61" s="549"/>
      <c r="AI61" s="549"/>
      <c r="AJ61" s="549"/>
      <c r="AK61" s="549"/>
      <c r="AL61" s="54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633"/>
      <c r="C62" s="634"/>
      <c r="D62" s="634"/>
      <c r="E62" s="634"/>
      <c r="F62" s="634"/>
      <c r="G62" s="634"/>
      <c r="H62" s="634"/>
      <c r="I62" s="634"/>
      <c r="J62" s="634"/>
      <c r="K62" s="634"/>
      <c r="L62" s="634"/>
      <c r="M62" s="634"/>
      <c r="N62" s="634"/>
      <c r="O62" s="634"/>
      <c r="P62" s="634"/>
      <c r="Q62" s="634"/>
      <c r="R62" s="546"/>
      <c r="S62" s="547"/>
      <c r="T62" s="547"/>
      <c r="U62" s="547"/>
      <c r="V62" s="547"/>
      <c r="W62" s="547"/>
      <c r="X62" s="547"/>
      <c r="Y62" s="547"/>
      <c r="Z62" s="547"/>
      <c r="AA62" s="547"/>
      <c r="AB62" s="586"/>
      <c r="AC62" s="546"/>
      <c r="AD62" s="547"/>
      <c r="AE62" s="547"/>
      <c r="AF62" s="547"/>
      <c r="AG62" s="547"/>
      <c r="AH62" s="547"/>
      <c r="AI62" s="547"/>
      <c r="AJ62" s="547"/>
      <c r="AK62" s="547"/>
      <c r="AL62" s="547"/>
      <c r="AM62" s="248"/>
      <c r="AN62" s="262"/>
      <c r="AO62" s="262"/>
      <c r="AP62" s="262"/>
      <c r="AQ62" s="262"/>
      <c r="AR62" s="262"/>
      <c r="AS62" s="262"/>
      <c r="AT62" s="262"/>
      <c r="AU62" s="262"/>
      <c r="AV62" s="262"/>
      <c r="AW62" s="147"/>
      <c r="AX62" s="267"/>
      <c r="AY62" s="255"/>
      <c r="AZ62" s="255"/>
    </row>
    <row r="63" spans="2:81" ht="12" customHeight="1" x14ac:dyDescent="0.2">
      <c r="B63" s="635"/>
      <c r="C63" s="636"/>
      <c r="D63" s="636"/>
      <c r="E63" s="636"/>
      <c r="F63" s="636"/>
      <c r="G63" s="636"/>
      <c r="H63" s="636"/>
      <c r="I63" s="636"/>
      <c r="J63" s="636"/>
      <c r="K63" s="636"/>
      <c r="L63" s="636"/>
      <c r="M63" s="636"/>
      <c r="N63" s="636"/>
      <c r="O63" s="636"/>
      <c r="P63" s="636"/>
      <c r="Q63" s="636"/>
      <c r="R63" s="548"/>
      <c r="S63" s="549"/>
      <c r="T63" s="549"/>
      <c r="U63" s="549"/>
      <c r="V63" s="549"/>
      <c r="W63" s="549"/>
      <c r="X63" s="549"/>
      <c r="Y63" s="549"/>
      <c r="Z63" s="549"/>
      <c r="AA63" s="549"/>
      <c r="AB63" s="587"/>
      <c r="AC63" s="548"/>
      <c r="AD63" s="549"/>
      <c r="AE63" s="549"/>
      <c r="AF63" s="549"/>
      <c r="AG63" s="549"/>
      <c r="AH63" s="549"/>
      <c r="AI63" s="549"/>
      <c r="AJ63" s="549"/>
      <c r="AK63" s="549"/>
      <c r="AL63" s="549"/>
      <c r="AM63" s="248"/>
      <c r="AN63" s="262"/>
      <c r="AO63" s="262"/>
      <c r="AP63" s="262"/>
      <c r="AQ63" s="262"/>
      <c r="AR63" s="262"/>
      <c r="AS63" s="262"/>
      <c r="AT63" s="262"/>
      <c r="AU63" s="262"/>
      <c r="AV63" s="262"/>
      <c r="AW63" s="147"/>
      <c r="AX63" s="267"/>
      <c r="AY63" s="255"/>
      <c r="AZ63" s="255"/>
    </row>
    <row r="64" spans="2:81" ht="12" customHeight="1" x14ac:dyDescent="0.2">
      <c r="B64" s="540"/>
      <c r="C64" s="637"/>
      <c r="D64" s="637"/>
      <c r="E64" s="637"/>
      <c r="F64" s="637"/>
      <c r="G64" s="637"/>
      <c r="H64" s="637"/>
      <c r="I64" s="637"/>
      <c r="J64" s="637"/>
      <c r="K64" s="637"/>
      <c r="L64" s="637"/>
      <c r="M64" s="637"/>
      <c r="N64" s="637"/>
      <c r="O64" s="637"/>
      <c r="P64" s="637"/>
      <c r="Q64" s="637"/>
      <c r="R64" s="546"/>
      <c r="S64" s="547"/>
      <c r="T64" s="547"/>
      <c r="U64" s="547"/>
      <c r="V64" s="547"/>
      <c r="W64" s="547"/>
      <c r="X64" s="547"/>
      <c r="Y64" s="547"/>
      <c r="Z64" s="547"/>
      <c r="AA64" s="547"/>
      <c r="AB64" s="586"/>
      <c r="AC64" s="546"/>
      <c r="AD64" s="547"/>
      <c r="AE64" s="547"/>
      <c r="AF64" s="547"/>
      <c r="AG64" s="547"/>
      <c r="AH64" s="547"/>
      <c r="AI64" s="547"/>
      <c r="AJ64" s="547"/>
      <c r="AK64" s="547"/>
      <c r="AL64" s="547"/>
      <c r="AM64" s="248"/>
      <c r="AN64" s="262"/>
      <c r="AO64" s="262"/>
      <c r="AP64" s="262"/>
      <c r="AQ64" s="262"/>
      <c r="AR64" s="262"/>
      <c r="AS64" s="262"/>
      <c r="AT64" s="262"/>
      <c r="AU64" s="262"/>
      <c r="AV64" s="262"/>
      <c r="AW64" s="147"/>
      <c r="AX64" s="267"/>
      <c r="AY64" s="255"/>
      <c r="AZ64" s="255"/>
    </row>
    <row r="65" spans="2:85" ht="12" customHeight="1" x14ac:dyDescent="0.2">
      <c r="B65" s="638"/>
      <c r="C65" s="639"/>
      <c r="D65" s="639"/>
      <c r="E65" s="639"/>
      <c r="F65" s="639"/>
      <c r="G65" s="639"/>
      <c r="H65" s="639"/>
      <c r="I65" s="639"/>
      <c r="J65" s="639"/>
      <c r="K65" s="639"/>
      <c r="L65" s="639"/>
      <c r="M65" s="639"/>
      <c r="N65" s="639"/>
      <c r="O65" s="639"/>
      <c r="P65" s="639"/>
      <c r="Q65" s="639"/>
      <c r="R65" s="548"/>
      <c r="S65" s="549"/>
      <c r="T65" s="549"/>
      <c r="U65" s="549"/>
      <c r="V65" s="549"/>
      <c r="W65" s="549"/>
      <c r="X65" s="549"/>
      <c r="Y65" s="549"/>
      <c r="Z65" s="549"/>
      <c r="AA65" s="549"/>
      <c r="AB65" s="587"/>
      <c r="AC65" s="548"/>
      <c r="AD65" s="549"/>
      <c r="AE65" s="549"/>
      <c r="AF65" s="549"/>
      <c r="AG65" s="549"/>
      <c r="AH65" s="549"/>
      <c r="AI65" s="549"/>
      <c r="AJ65" s="549"/>
      <c r="AK65" s="549"/>
      <c r="AL65" s="54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56" t="s">
        <v>76</v>
      </c>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59" t="s">
        <v>77</v>
      </c>
      <c r="M70" s="559"/>
      <c r="N70" s="559"/>
      <c r="O70" s="559"/>
      <c r="P70" s="559"/>
      <c r="Q70" s="275"/>
      <c r="R70" s="275"/>
      <c r="S70" s="275"/>
      <c r="T70" s="275"/>
      <c r="U70" s="275"/>
      <c r="V70" s="275"/>
      <c r="W70" s="275"/>
      <c r="X70" s="558" t="s">
        <v>78</v>
      </c>
      <c r="Y70" s="558"/>
      <c r="Z70" s="558"/>
      <c r="AA70" s="558"/>
      <c r="AB70" s="558"/>
      <c r="AC70" s="558"/>
      <c r="AD70" s="276"/>
      <c r="AE70" s="276"/>
      <c r="AF70" s="276"/>
      <c r="AG70" s="276"/>
      <c r="AH70" s="276"/>
      <c r="AI70" s="559" t="s">
        <v>177</v>
      </c>
      <c r="AJ70" s="559"/>
      <c r="AK70" s="559"/>
      <c r="AL70" s="559"/>
      <c r="AM70" s="559"/>
      <c r="AN70" s="559"/>
      <c r="AO70" s="559"/>
      <c r="AP70" s="559"/>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550">
        <f>SUM(R36:AB65)</f>
        <v>0</v>
      </c>
      <c r="M72" s="551"/>
      <c r="N72" s="551"/>
      <c r="O72" s="551"/>
      <c r="P72" s="551"/>
      <c r="Q72" s="552"/>
      <c r="R72" s="281"/>
      <c r="S72" s="281"/>
      <c r="T72" s="443"/>
      <c r="U72" s="553" t="s">
        <v>79</v>
      </c>
      <c r="V72" s="553"/>
      <c r="W72" s="281"/>
      <c r="X72" s="560">
        <f>SUM(AC36:AL65)+AN44</f>
        <v>0</v>
      </c>
      <c r="Y72" s="561"/>
      <c r="Z72" s="561"/>
      <c r="AA72" s="561"/>
      <c r="AB72" s="561"/>
      <c r="AC72" s="562"/>
      <c r="AD72" s="279"/>
      <c r="AE72" s="279"/>
      <c r="AF72" s="283" t="s">
        <v>80</v>
      </c>
      <c r="AG72" s="279"/>
      <c r="AH72" s="283"/>
      <c r="AI72" s="279"/>
      <c r="AJ72" s="279"/>
      <c r="AK72" s="557">
        <f>L72+X72</f>
        <v>0</v>
      </c>
      <c r="AL72" s="557"/>
      <c r="AM72" s="557"/>
      <c r="AN72" s="557"/>
      <c r="AO72" s="557"/>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574"/>
      <c r="H74" s="574"/>
      <c r="I74" s="574"/>
      <c r="J74" s="574"/>
      <c r="K74" s="286"/>
      <c r="L74" s="573"/>
      <c r="M74" s="573"/>
      <c r="N74" s="573"/>
      <c r="O74" s="286"/>
      <c r="P74" s="286"/>
      <c r="R74" s="288"/>
      <c r="S74" s="289"/>
      <c r="T74" s="289"/>
      <c r="U74" s="289"/>
      <c r="V74" s="290"/>
      <c r="W74" s="442"/>
      <c r="X74" s="288"/>
      <c r="Y74" s="289"/>
      <c r="Z74" s="289"/>
      <c r="AA74" s="289"/>
      <c r="AB74" s="289"/>
      <c r="AC74" s="288"/>
      <c r="AD74" s="289"/>
      <c r="AE74" s="292"/>
      <c r="AF74" s="572"/>
      <c r="AG74" s="572"/>
      <c r="AH74" s="572"/>
      <c r="AI74" s="288"/>
      <c r="AJ74" s="288"/>
      <c r="AK74" s="289"/>
      <c r="AU74" s="134"/>
      <c r="AV74" s="134"/>
      <c r="AW74" s="110"/>
      <c r="AX74" s="293"/>
      <c r="AY74" s="294"/>
      <c r="AZ74" s="29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255"/>
      <c r="AY75" s="255"/>
      <c r="AZ75" s="255"/>
    </row>
    <row r="76" spans="2:85" s="297" customFormat="1" ht="35.25" customHeight="1" x14ac:dyDescent="0.25">
      <c r="B76" s="554" t="s">
        <v>115</v>
      </c>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632" t="s">
        <v>59</v>
      </c>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632" t="s">
        <v>8</v>
      </c>
      <c r="H80" s="632"/>
      <c r="I80" s="632"/>
      <c r="J80" s="632"/>
      <c r="K80" s="632"/>
      <c r="L80" s="632"/>
      <c r="M80" s="632"/>
      <c r="N80" s="632"/>
      <c r="O80" s="632"/>
      <c r="P80" s="632"/>
      <c r="Q80" s="632"/>
      <c r="R80" s="632"/>
      <c r="S80" s="632"/>
      <c r="T80" s="632"/>
      <c r="U80" s="632"/>
      <c r="V80" s="632"/>
      <c r="W80" s="632"/>
      <c r="X80" s="632"/>
      <c r="Y80" s="632"/>
      <c r="Z80" s="632"/>
      <c r="AA80" s="632"/>
      <c r="AB80" s="632"/>
      <c r="AC80" s="632"/>
      <c r="AD80" s="632"/>
      <c r="AE80" s="632"/>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566" t="s">
        <v>86</v>
      </c>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7" t="s">
        <v>87</v>
      </c>
      <c r="AQ82" s="567"/>
      <c r="AR82" s="567"/>
      <c r="AS82" s="567"/>
      <c r="AT82" s="567"/>
      <c r="AU82" s="567"/>
      <c r="AV82" s="567"/>
      <c r="AW82" s="567"/>
      <c r="AX82" s="296"/>
      <c r="AY82" s="296"/>
      <c r="AZ82" s="296"/>
      <c r="BA82" s="297"/>
      <c r="BB82" s="297"/>
      <c r="BC82" s="297"/>
      <c r="BD82" s="297"/>
      <c r="BE82" s="297"/>
      <c r="BF82" s="297"/>
    </row>
    <row r="83" spans="2:85" s="305" customFormat="1" ht="4.5" customHeight="1" x14ac:dyDescent="0.25">
      <c r="B83" s="437"/>
      <c r="C83" s="30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7"/>
      <c r="AQ83" s="567"/>
      <c r="AR83" s="567"/>
      <c r="AS83" s="567"/>
      <c r="AT83" s="567"/>
      <c r="AU83" s="567"/>
      <c r="AV83" s="567"/>
      <c r="AW83" s="567"/>
      <c r="AX83" s="296"/>
      <c r="AY83" s="296"/>
      <c r="AZ83" s="296"/>
      <c r="BA83" s="297"/>
      <c r="BB83" s="297"/>
      <c r="BC83" s="297"/>
      <c r="BD83" s="297"/>
      <c r="BE83" s="297"/>
      <c r="BF83" s="297"/>
    </row>
    <row r="84" spans="2:85" s="305" customFormat="1" ht="5.25" customHeight="1" x14ac:dyDescent="0.25">
      <c r="B84" s="437"/>
      <c r="C84" s="30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7"/>
      <c r="AQ84" s="567"/>
      <c r="AR84" s="567"/>
      <c r="AS84" s="567"/>
      <c r="AT84" s="567"/>
      <c r="AU84" s="567"/>
      <c r="AV84" s="567"/>
      <c r="AW84" s="567"/>
      <c r="AX84" s="296"/>
      <c r="AY84" s="296"/>
      <c r="AZ84" s="296"/>
      <c r="BA84" s="297"/>
      <c r="BB84" s="297"/>
      <c r="BC84" s="297"/>
      <c r="BD84" s="297"/>
      <c r="BE84" s="297"/>
      <c r="BF84" s="297"/>
    </row>
    <row r="85" spans="2:85" s="305" customFormat="1" ht="5.25" customHeight="1" x14ac:dyDescent="0.25">
      <c r="B85" s="437"/>
      <c r="C85" s="30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7"/>
      <c r="AQ85" s="567"/>
      <c r="AR85" s="567"/>
      <c r="AS85" s="567"/>
      <c r="AT85" s="567"/>
      <c r="AU85" s="567"/>
      <c r="AV85" s="567"/>
      <c r="AW85" s="567"/>
      <c r="AX85" s="296"/>
      <c r="AY85" s="296"/>
      <c r="AZ85" s="296"/>
      <c r="BA85" s="297"/>
      <c r="BB85" s="297"/>
      <c r="BC85" s="297"/>
      <c r="BD85" s="297"/>
      <c r="BE85" s="297"/>
      <c r="BF85" s="297"/>
    </row>
    <row r="86" spans="2:85" s="305" customFormat="1" ht="5.25" customHeight="1" x14ac:dyDescent="0.25">
      <c r="B86" s="437"/>
      <c r="C86" s="30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87" t="s">
        <v>89</v>
      </c>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63" t="s">
        <v>103</v>
      </c>
      <c r="C95" s="563"/>
      <c r="D95" s="563"/>
      <c r="E95" s="563"/>
      <c r="F95" s="563"/>
      <c r="G95" s="563"/>
      <c r="H95" s="563"/>
      <c r="I95" s="563"/>
      <c r="J95" s="563"/>
      <c r="K95" s="563"/>
      <c r="L95" s="563"/>
      <c r="M95" s="563"/>
      <c r="N95" s="563"/>
      <c r="O95" s="563"/>
      <c r="P95" s="563"/>
      <c r="Q95" s="563"/>
      <c r="R95" s="563"/>
      <c r="S95" s="563"/>
      <c r="T95" s="563"/>
      <c r="U95" s="563"/>
      <c r="V95" s="563"/>
      <c r="W95" s="563"/>
      <c r="X95" s="563"/>
      <c r="Y95" s="563"/>
      <c r="Z95" s="563"/>
      <c r="AA95" s="563"/>
      <c r="AB95" s="563"/>
      <c r="AC95" s="563"/>
      <c r="AD95" s="563"/>
      <c r="AE95" s="563"/>
      <c r="AF95" s="563"/>
      <c r="AG95" s="563"/>
      <c r="AH95" s="563"/>
      <c r="AI95" s="563"/>
      <c r="AJ95" s="563"/>
      <c r="AK95" s="563"/>
      <c r="AL95" s="563"/>
      <c r="AM95" s="563"/>
      <c r="AN95" s="563"/>
      <c r="AO95" s="563"/>
      <c r="AP95" s="563"/>
      <c r="AQ95" s="563"/>
      <c r="AR95" s="563"/>
      <c r="AS95" s="563"/>
      <c r="AT95" s="563"/>
      <c r="AU95" s="563"/>
      <c r="AV95" s="563"/>
      <c r="AW95" s="563"/>
      <c r="AX95" s="296"/>
      <c r="AY95" s="296"/>
      <c r="AZ95" s="296"/>
      <c r="BA95" s="297"/>
      <c r="BB95" s="297"/>
      <c r="BC95" s="297"/>
      <c r="BD95" s="297"/>
      <c r="BE95" s="297"/>
      <c r="BF95" s="297"/>
    </row>
    <row r="96" spans="2:85" s="305" customFormat="1" ht="17.25" customHeight="1" x14ac:dyDescent="0.25">
      <c r="B96" s="518" t="s">
        <v>157</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296"/>
      <c r="AY96" s="296"/>
      <c r="AZ96" s="296"/>
      <c r="BA96" s="297"/>
      <c r="BB96" s="297"/>
      <c r="BC96" s="297"/>
      <c r="BD96" s="297"/>
      <c r="BE96" s="297"/>
      <c r="BF96" s="297"/>
    </row>
    <row r="97" spans="2:58" s="305"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296"/>
      <c r="AY97" s="296"/>
      <c r="AZ97" s="296"/>
      <c r="BA97" s="297"/>
      <c r="BB97" s="297"/>
      <c r="BC97" s="297"/>
      <c r="BD97" s="297"/>
      <c r="BE97" s="297"/>
      <c r="BF97" s="297"/>
    </row>
    <row r="98" spans="2:58" s="305"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296"/>
      <c r="AY98" s="296"/>
      <c r="AZ98" s="296"/>
      <c r="BA98" s="297"/>
      <c r="BB98" s="297"/>
      <c r="BC98" s="297"/>
      <c r="BD98" s="297"/>
      <c r="BE98" s="297"/>
      <c r="BF98" s="297"/>
    </row>
    <row r="99" spans="2:58" s="305"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296"/>
      <c r="AY99" s="296"/>
      <c r="AZ99" s="296"/>
      <c r="BA99" s="297"/>
      <c r="BB99" s="297"/>
      <c r="BC99" s="297"/>
      <c r="BD99" s="297"/>
      <c r="BE99" s="297"/>
      <c r="BF99" s="297"/>
    </row>
    <row r="100" spans="2:58" s="305"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14"/>
      <c r="AK102" s="568" t="s">
        <v>65</v>
      </c>
      <c r="AL102" s="568"/>
      <c r="AM102" s="568"/>
      <c r="AN102" s="568"/>
      <c r="AO102" s="568"/>
      <c r="AP102" s="568"/>
      <c r="AQ102" s="568"/>
      <c r="AR102" s="568"/>
      <c r="AS102" s="568"/>
      <c r="AT102" s="568"/>
      <c r="AU102" s="568"/>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14"/>
      <c r="AK103" s="555"/>
      <c r="AL103" s="555"/>
      <c r="AM103" s="555"/>
      <c r="AN103" s="555"/>
      <c r="AO103" s="555"/>
      <c r="AP103" s="555"/>
      <c r="AQ103" s="555"/>
      <c r="AR103" s="555"/>
      <c r="AS103" s="555"/>
      <c r="AT103" s="555"/>
      <c r="AU103" s="555"/>
      <c r="AV103" s="555"/>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106"/>
      <c r="AK104" s="555"/>
      <c r="AL104" s="555"/>
      <c r="AM104" s="555"/>
      <c r="AN104" s="555"/>
      <c r="AO104" s="555"/>
      <c r="AP104" s="555"/>
      <c r="AQ104" s="555"/>
      <c r="AR104" s="555"/>
      <c r="AS104" s="555"/>
      <c r="AT104" s="555"/>
      <c r="AU104" s="555"/>
      <c r="AV104" s="555"/>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16"/>
      <c r="AK105" s="555"/>
      <c r="AL105" s="555"/>
      <c r="AM105" s="555"/>
      <c r="AN105" s="555"/>
      <c r="AO105" s="555"/>
      <c r="AP105" s="555"/>
      <c r="AQ105" s="555"/>
      <c r="AR105" s="555"/>
      <c r="AS105" s="555"/>
      <c r="AT105" s="555"/>
      <c r="AU105" s="555"/>
      <c r="AV105" s="555"/>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555"/>
      <c r="AL106" s="555"/>
      <c r="AM106" s="555"/>
      <c r="AN106" s="555"/>
      <c r="AO106" s="555"/>
      <c r="AP106" s="555"/>
      <c r="AQ106" s="555"/>
      <c r="AR106" s="555"/>
      <c r="AS106" s="555"/>
      <c r="AT106" s="555"/>
      <c r="AU106" s="555"/>
      <c r="AV106" s="555"/>
      <c r="AW106" s="322"/>
      <c r="AX106" s="153"/>
      <c r="AY106" s="153"/>
      <c r="AZ106" s="153"/>
    </row>
    <row r="107" spans="2:58" s="319" customFormat="1" ht="16.5" customHeight="1" x14ac:dyDescent="0.25">
      <c r="B107" s="320"/>
      <c r="C107" s="569" t="s">
        <v>66</v>
      </c>
      <c r="D107" s="569"/>
      <c r="E107" s="569"/>
      <c r="F107" s="569"/>
      <c r="G107" s="569"/>
      <c r="H107" s="441"/>
      <c r="I107" s="316"/>
      <c r="J107" s="316"/>
      <c r="K107" s="316"/>
      <c r="L107" s="564"/>
      <c r="M107" s="570"/>
      <c r="N107" s="570"/>
      <c r="O107" s="570"/>
      <c r="P107" s="570"/>
      <c r="Q107" s="570"/>
      <c r="R107" s="565"/>
      <c r="S107" s="316"/>
      <c r="T107" s="316"/>
      <c r="U107" s="316"/>
      <c r="V107" s="316"/>
      <c r="W107" s="571" t="s">
        <v>67</v>
      </c>
      <c r="X107" s="571"/>
      <c r="Y107" s="108"/>
      <c r="Z107" s="212"/>
      <c r="AA107" s="108"/>
      <c r="AB107" s="212"/>
      <c r="AC107" s="564"/>
      <c r="AD107" s="565"/>
      <c r="AE107" s="322"/>
      <c r="AF107" s="322"/>
      <c r="AG107" s="322"/>
      <c r="AH107" s="322"/>
      <c r="AI107" s="322"/>
      <c r="AJ107" s="316"/>
      <c r="AK107" s="555"/>
      <c r="AL107" s="555"/>
      <c r="AM107" s="555"/>
      <c r="AN107" s="555"/>
      <c r="AO107" s="555"/>
      <c r="AP107" s="555"/>
      <c r="AQ107" s="555"/>
      <c r="AR107" s="555"/>
      <c r="AS107" s="555"/>
      <c r="AT107" s="555"/>
      <c r="AU107" s="555"/>
      <c r="AV107" s="555"/>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555"/>
      <c r="AL108" s="555"/>
      <c r="AM108" s="555"/>
      <c r="AN108" s="555"/>
      <c r="AO108" s="555"/>
      <c r="AP108" s="555"/>
      <c r="AQ108" s="555"/>
      <c r="AR108" s="555"/>
      <c r="AS108" s="555"/>
      <c r="AT108" s="555"/>
      <c r="AU108" s="555"/>
      <c r="AV108" s="555"/>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520" t="s">
        <v>184</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333"/>
      <c r="AY112" s="334"/>
    </row>
    <row r="113" spans="2:50" s="335"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333"/>
    </row>
    <row r="114" spans="2:50" s="332"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336"/>
    </row>
    <row r="115" spans="2:50" s="332"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336"/>
    </row>
    <row r="116" spans="2:50" s="332"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516" t="s">
        <v>91</v>
      </c>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336"/>
    </row>
    <row r="119" spans="2:50" s="332" customFormat="1" ht="12.75" x14ac:dyDescent="0.2">
      <c r="C119" s="339"/>
      <c r="D119" s="339"/>
      <c r="E119" s="339"/>
      <c r="F119" s="339"/>
      <c r="G119" s="339"/>
      <c r="H119" s="339"/>
      <c r="I119" s="339"/>
      <c r="J119" s="339"/>
      <c r="K119" s="339"/>
      <c r="L119" s="339"/>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Y8ZsFlx+eGbJ6MWvGdyv1BKsQZihzGyVRHWydVqKL8RttPkXikTCtJkNxlLx96PRZ6kc1Si7GbqUgyYnnb9TGg==" saltValue="8CGWKH0c1+iIUBUv3HQOpA==" spinCount="100000" sheet="1" objects="1" scenarios="1"/>
  <customSheetViews>
    <customSheetView guid="{8BBDF041-1EC5-4F43-8AC5-BFD5AE5CB39A}" zeroValues="0" hiddenRows="1" topLeftCell="A85">
      <selection activeCell="B93" sqref="B93:AW93"/>
      <pageMargins left="0.7" right="0.7" top="0.75" bottom="0.75" header="0.3" footer="0.3"/>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73DBFBF9-2927-4615-876E-2D736E0E8556}"/>
    <dataValidation allowBlank="1" showErrorMessage="1" promptTitle="Optiion gestion pilotée du PERCO" sqref="AW91 AW101 AW87:AW89 AW93:AW94" xr:uid="{978F743F-CDA1-4D65-B89F-BD7E3665FA3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164C3921-C6AD-49EA-B27D-09F713F7AC02}"/>
    <dataValidation allowBlank="1" showInputMessage="1" showErrorMessage="1" sqref="AW13:IA13 AK19 AN19:AW19 Z28:IA28 AU14" xr:uid="{30D23395-80A4-4447-946F-3AC092934CEA}"/>
    <dataValidation allowBlank="1" showInputMessage="1" showErrorMessage="1" promptTitle="Numéro sécurité sociale" prompt="Données obligatoires" sqref="AA6 AA23" xr:uid="{DDDBCCDD-FE8F-419F-AED1-98F6FB7AC77A}"/>
    <dataValidation allowBlank="1" showInputMessage="1" showErrorMessage="1" prompt="Merci d'indiquer vos noms et prénoms en majuscules" sqref="Z10 Z7:Z8" xr:uid="{41689CDB-A079-4EE2-BC6C-602C5D5A3720}"/>
    <dataValidation errorStyle="information" allowBlank="1" showInputMessage="1" showErrorMessage="1" error="Données non valides" sqref="AH13:AV13" xr:uid="{68800E7F-43DA-4818-AB85-632DEA0D46A4}"/>
    <dataValidation type="textLength" allowBlank="1" showInputMessage="1" showErrorMessage="1" prompt="Compris en 13 et 15 caractères (la clé n'est pas obligatoire)_x000a_" sqref="M7:Y7" xr:uid="{AE9E3487-8D2F-41F0-AE51-D21E6231DAB0}">
      <formula1>13</formula1>
      <formula2>15</formula2>
    </dataValidation>
    <dataValidation type="list" allowBlank="1" showInputMessage="1" showErrorMessage="1" sqref="C102" xr:uid="{D28EC265-A841-4863-966A-4556D04475DF}">
      <formula1>$R$144:$R$145</formula1>
    </dataValidation>
    <dataValidation type="list" allowBlank="1" showInputMessage="1" showErrorMessage="1" sqref="M15:Y15" xr:uid="{F9F106D7-6C89-46C2-A498-D00D5CD27260}">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DA727E77-4C9C-45AD-9C67-B874E10CBE61}">
      <formula1>$Q$137:$Q$138</formula1>
    </dataValidation>
  </dataValidations>
  <hyperlinks>
    <hyperlink ref="AP82:AW85" location="'Modalités de versement'!A1" display="Plus d'information &gt;" xr:uid="{8F66E112-1123-4BD3-B6E7-6EB81405EA54}"/>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78" r:id="rId4" name="Check Box 18">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5379" r:id="rId5" name="Check Box 19">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4F2AE23-5B39-4F95-B607-A0562B46BDF5}">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0D2219F-C911-42DC-B375-0E67491206A4}">
          <x14:formula1>
            <xm:f>Données!$C$16:$C$19</xm:f>
          </x14:formula1>
          <xm:sqref>AN38</xm:sqref>
        </x14:dataValidation>
        <x14:dataValidation type="list" allowBlank="1" showInputMessage="1" showErrorMessage="1" xr:uid="{A5719F2C-420C-45CD-9AE6-DA7B94792470}">
          <x14:formula1>
            <xm:f>Données!$C$29:$C$31</xm:f>
          </x14:formula1>
          <xm:sqref>M17:Y17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G555"/>
  <sheetViews>
    <sheetView showZeros="0" zoomScaleNormal="100" workbookViewId="0">
      <selection activeCell="AZ89" sqref="AZ89"/>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88" t="s">
        <v>52</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56" t="s">
        <v>72</v>
      </c>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99"/>
      <c r="N5" s="600"/>
      <c r="O5" s="600"/>
      <c r="P5" s="600"/>
      <c r="Q5" s="601"/>
      <c r="R5" s="592" t="s">
        <v>54</v>
      </c>
      <c r="S5" s="592"/>
      <c r="T5" s="593"/>
      <c r="U5" s="594"/>
      <c r="V5" s="594"/>
      <c r="W5" s="594"/>
      <c r="X5" s="594"/>
      <c r="Y5" s="595"/>
      <c r="Z5" s="421"/>
      <c r="AA5" s="196"/>
      <c r="AB5" s="196" t="s">
        <v>55</v>
      </c>
      <c r="AC5" s="190"/>
      <c r="AD5" s="421"/>
      <c r="AE5" s="190"/>
      <c r="AF5" s="193"/>
      <c r="AG5" s="193"/>
      <c r="AH5" s="596"/>
      <c r="AI5" s="597"/>
      <c r="AJ5" s="597"/>
      <c r="AK5" s="597"/>
      <c r="AL5" s="597"/>
      <c r="AM5" s="597"/>
      <c r="AN5" s="597"/>
      <c r="AO5" s="597"/>
      <c r="AP5" s="597"/>
      <c r="AQ5" s="597"/>
      <c r="AR5" s="597"/>
      <c r="AS5" s="597"/>
      <c r="AT5" s="597"/>
      <c r="AU5" s="597"/>
      <c r="AV5" s="598"/>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89"/>
      <c r="N7" s="590"/>
      <c r="O7" s="590"/>
      <c r="P7" s="590"/>
      <c r="Q7" s="590"/>
      <c r="R7" s="590"/>
      <c r="S7" s="590"/>
      <c r="T7" s="590"/>
      <c r="U7" s="590"/>
      <c r="V7" s="590"/>
      <c r="W7" s="590"/>
      <c r="X7" s="590"/>
      <c r="Y7" s="591"/>
      <c r="Z7" s="202"/>
      <c r="AA7" s="198"/>
      <c r="AB7" s="422" t="s">
        <v>120</v>
      </c>
      <c r="AC7" s="198"/>
      <c r="AD7" s="198"/>
      <c r="AE7" s="198"/>
      <c r="AF7" s="193"/>
      <c r="AG7" s="193"/>
      <c r="AH7" s="596"/>
      <c r="AI7" s="597"/>
      <c r="AJ7" s="597"/>
      <c r="AK7" s="597"/>
      <c r="AL7" s="597"/>
      <c r="AM7" s="597"/>
      <c r="AN7" s="597"/>
      <c r="AO7" s="597"/>
      <c r="AP7" s="597"/>
      <c r="AQ7" s="597"/>
      <c r="AR7" s="597"/>
      <c r="AS7" s="597"/>
      <c r="AT7" s="597"/>
      <c r="AU7" s="597"/>
      <c r="AV7" s="598"/>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602"/>
      <c r="N9" s="603"/>
      <c r="O9" s="603"/>
      <c r="P9" s="603"/>
      <c r="Q9" s="604"/>
      <c r="R9" s="205" t="s">
        <v>122</v>
      </c>
      <c r="S9" s="205"/>
      <c r="T9" s="205"/>
      <c r="U9" s="205"/>
      <c r="V9" s="205"/>
      <c r="W9" s="205"/>
      <c r="X9" s="196"/>
      <c r="Y9" s="427"/>
      <c r="Z9" s="420"/>
      <c r="AA9" s="420"/>
      <c r="AB9" s="423" t="s">
        <v>124</v>
      </c>
      <c r="AC9" s="420"/>
      <c r="AD9" s="420"/>
      <c r="AE9" s="198"/>
      <c r="AF9" s="193"/>
      <c r="AG9" s="193"/>
      <c r="AH9" s="596"/>
      <c r="AI9" s="597"/>
      <c r="AJ9" s="597"/>
      <c r="AK9" s="597"/>
      <c r="AL9" s="597"/>
      <c r="AM9" s="597"/>
      <c r="AN9" s="597"/>
      <c r="AO9" s="597"/>
      <c r="AP9" s="597"/>
      <c r="AQ9" s="597"/>
      <c r="AR9" s="597"/>
      <c r="AS9" s="597"/>
      <c r="AT9" s="597"/>
      <c r="AU9" s="597"/>
      <c r="AV9" s="598"/>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89"/>
      <c r="N11" s="590"/>
      <c r="O11" s="590"/>
      <c r="P11" s="590"/>
      <c r="Q11" s="590"/>
      <c r="R11" s="590"/>
      <c r="S11" s="590"/>
      <c r="T11" s="590"/>
      <c r="U11" s="590"/>
      <c r="V11" s="590"/>
      <c r="W11" s="590"/>
      <c r="X11" s="590"/>
      <c r="Y11" s="591"/>
      <c r="Z11" s="420"/>
      <c r="AA11" s="420"/>
      <c r="AB11" s="274" t="s">
        <v>123</v>
      </c>
      <c r="AC11" s="420"/>
      <c r="AD11" s="420"/>
      <c r="AE11" s="198"/>
      <c r="AF11" s="193"/>
      <c r="AG11" s="193"/>
      <c r="AH11" s="589"/>
      <c r="AI11" s="590"/>
      <c r="AJ11" s="590"/>
      <c r="AK11" s="590"/>
      <c r="AL11" s="590"/>
      <c r="AM11" s="590"/>
      <c r="AN11" s="590"/>
      <c r="AO11" s="590"/>
      <c r="AP11" s="590"/>
      <c r="AQ11" s="590"/>
      <c r="AR11" s="590"/>
      <c r="AS11" s="590"/>
      <c r="AT11" s="590"/>
      <c r="AU11" s="590"/>
      <c r="AV11" s="591"/>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89"/>
      <c r="N13" s="590"/>
      <c r="O13" s="590"/>
      <c r="P13" s="590"/>
      <c r="Q13" s="591"/>
      <c r="R13" s="592" t="s">
        <v>41</v>
      </c>
      <c r="S13" s="592"/>
      <c r="T13" s="593"/>
      <c r="U13" s="594"/>
      <c r="V13" s="594"/>
      <c r="W13" s="594"/>
      <c r="X13" s="594"/>
      <c r="Y13" s="595"/>
      <c r="Z13" s="420"/>
      <c r="AA13" s="420"/>
      <c r="AB13" s="424" t="s">
        <v>57</v>
      </c>
      <c r="AC13" s="425"/>
      <c r="AD13" s="425"/>
      <c r="AE13" s="198"/>
      <c r="AF13" s="425"/>
      <c r="AG13" s="425"/>
      <c r="AH13" s="605"/>
      <c r="AI13" s="606"/>
      <c r="AJ13" s="606"/>
      <c r="AK13" s="606"/>
      <c r="AL13" s="606"/>
      <c r="AM13" s="606"/>
      <c r="AN13" s="606"/>
      <c r="AO13" s="606"/>
      <c r="AP13" s="606"/>
      <c r="AQ13" s="606"/>
      <c r="AR13" s="606"/>
      <c r="AS13" s="606"/>
      <c r="AT13" s="606"/>
      <c r="AU13" s="606"/>
      <c r="AV13" s="607"/>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93"/>
      <c r="N15" s="594"/>
      <c r="O15" s="594"/>
      <c r="P15" s="594"/>
      <c r="Q15" s="594"/>
      <c r="R15" s="594"/>
      <c r="S15" s="594"/>
      <c r="T15" s="594"/>
      <c r="U15" s="594"/>
      <c r="V15" s="594"/>
      <c r="W15" s="594"/>
      <c r="X15" s="594"/>
      <c r="Y15" s="595"/>
      <c r="Z15" s="207"/>
      <c r="AA15" s="208"/>
      <c r="AB15" s="426" t="s">
        <v>58</v>
      </c>
      <c r="AC15" s="209"/>
      <c r="AD15" s="210"/>
      <c r="AE15" s="198"/>
      <c r="AF15" s="214"/>
      <c r="AG15" s="190"/>
      <c r="AH15" s="596"/>
      <c r="AI15" s="597"/>
      <c r="AJ15" s="597"/>
      <c r="AK15" s="597"/>
      <c r="AL15" s="597"/>
      <c r="AM15" s="597"/>
      <c r="AN15" s="597"/>
      <c r="AO15" s="597"/>
      <c r="AP15" s="597"/>
      <c r="AQ15" s="597"/>
      <c r="AR15" s="597"/>
      <c r="AS15" s="597"/>
      <c r="AT15" s="597"/>
      <c r="AU15" s="597"/>
      <c r="AV15" s="598"/>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93"/>
      <c r="N17" s="594"/>
      <c r="O17" s="594"/>
      <c r="P17" s="594"/>
      <c r="Q17" s="594"/>
      <c r="R17" s="594"/>
      <c r="S17" s="594"/>
      <c r="T17" s="594"/>
      <c r="U17" s="594"/>
      <c r="V17" s="594"/>
      <c r="W17" s="594"/>
      <c r="X17" s="594"/>
      <c r="Y17" s="595"/>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1" t="s">
        <v>73</v>
      </c>
      <c r="C20" s="581"/>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78">
        <f>'Informations Entreprise'!$L$9</f>
        <v>0</v>
      </c>
      <c r="N22" s="579"/>
      <c r="O22" s="579"/>
      <c r="P22" s="579"/>
      <c r="Q22" s="579"/>
      <c r="R22" s="579"/>
      <c r="S22" s="579"/>
      <c r="T22" s="579"/>
      <c r="U22" s="579"/>
      <c r="V22" s="579"/>
      <c r="W22" s="579"/>
      <c r="X22" s="579"/>
      <c r="Y22" s="580"/>
      <c r="Z22" s="229"/>
      <c r="AA22" s="229"/>
      <c r="AB22" s="444" t="s">
        <v>74</v>
      </c>
      <c r="AC22" s="444"/>
      <c r="AD22" s="221"/>
      <c r="AE22" s="221"/>
      <c r="AF22" s="221"/>
      <c r="AG22" s="221"/>
      <c r="AH22" s="582">
        <f>'Informations Entreprise'!BA9</f>
        <v>0</v>
      </c>
      <c r="AI22" s="583"/>
      <c r="AJ22" s="583"/>
      <c r="AK22" s="583"/>
      <c r="AL22" s="583"/>
      <c r="AM22" s="583"/>
      <c r="AN22" s="583"/>
      <c r="AO22" s="583"/>
      <c r="AP22" s="583"/>
      <c r="AQ22" s="583"/>
      <c r="AR22" s="583"/>
      <c r="AS22" s="583"/>
      <c r="AT22" s="583"/>
      <c r="AU22" s="583"/>
      <c r="AV22" s="584"/>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75">
        <f>'Informations Entreprise'!$L$11</f>
        <v>0</v>
      </c>
      <c r="N24" s="576"/>
      <c r="O24" s="576"/>
      <c r="P24" s="576"/>
      <c r="Q24" s="576"/>
      <c r="R24" s="576"/>
      <c r="S24" s="576"/>
      <c r="T24" s="576"/>
      <c r="U24" s="576"/>
      <c r="V24" s="576"/>
      <c r="W24" s="576"/>
      <c r="X24" s="576"/>
      <c r="Y24" s="577"/>
      <c r="Z24" s="225"/>
      <c r="AA24" s="225"/>
      <c r="AB24" s="444" t="s">
        <v>158</v>
      </c>
      <c r="AC24" s="225"/>
      <c r="AD24" s="225"/>
      <c r="AE24" s="225"/>
      <c r="AF24" s="225"/>
      <c r="AG24" s="225"/>
      <c r="AH24" s="582" t="str">
        <f>'Informations Entreprise'!AM37</f>
        <v>Versements volontaires</v>
      </c>
      <c r="AI24" s="583"/>
      <c r="AJ24" s="583"/>
      <c r="AK24" s="583"/>
      <c r="AL24" s="583"/>
      <c r="AM24" s="583"/>
      <c r="AN24" s="583"/>
      <c r="AO24" s="583"/>
      <c r="AP24" s="583"/>
      <c r="AQ24" s="583"/>
      <c r="AR24" s="583"/>
      <c r="AS24" s="583"/>
      <c r="AT24" s="583"/>
      <c r="AU24" s="583"/>
      <c r="AV24" s="584"/>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75">
        <f>'Informations Entreprise'!$L$15</f>
        <v>0</v>
      </c>
      <c r="N26" s="576"/>
      <c r="O26" s="576"/>
      <c r="P26" s="576"/>
      <c r="Q26" s="576"/>
      <c r="R26" s="576"/>
      <c r="S26" s="576"/>
      <c r="T26" s="576"/>
      <c r="U26" s="576"/>
      <c r="V26" s="576"/>
      <c r="W26" s="576"/>
      <c r="X26" s="576"/>
      <c r="Y26" s="577"/>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75">
        <f>'Informations Entreprise'!$AM$15</f>
        <v>0</v>
      </c>
      <c r="N28" s="576"/>
      <c r="O28" s="576"/>
      <c r="P28" s="576"/>
      <c r="Q28" s="576"/>
      <c r="R28" s="576"/>
      <c r="S28" s="576"/>
      <c r="T28" s="576"/>
      <c r="U28" s="576"/>
      <c r="V28" s="576"/>
      <c r="W28" s="576"/>
      <c r="X28" s="576"/>
      <c r="Y28" s="577"/>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88"/>
      <c r="AY32" s="188"/>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241"/>
      <c r="AY33" s="188"/>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241"/>
      <c r="AY34" s="188"/>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241"/>
      <c r="AY35" s="188"/>
      <c r="BL35" s="608"/>
      <c r="BM35" s="608"/>
      <c r="BN35" s="608"/>
      <c r="BO35" s="608"/>
      <c r="BP35" s="608"/>
      <c r="BQ35" s="608"/>
    </row>
    <row r="36" spans="2:81" ht="12" customHeight="1" x14ac:dyDescent="0.15">
      <c r="B36" s="609" t="str">
        <f>IF('Informations Entreprise'!$M$37="Gamme GER","84289 - GER Monétaire",IF('Informations Entreprise'!$M$37="Gamme TESORUS","82659 - TESORUS Monétaire",""))</f>
        <v>84289 - GER Monétaire</v>
      </c>
      <c r="C36" s="610"/>
      <c r="D36" s="610"/>
      <c r="E36" s="610"/>
      <c r="F36" s="610"/>
      <c r="G36" s="610"/>
      <c r="H36" s="610"/>
      <c r="I36" s="610"/>
      <c r="J36" s="610"/>
      <c r="K36" s="610"/>
      <c r="L36" s="610"/>
      <c r="M36" s="610"/>
      <c r="N36" s="610"/>
      <c r="O36" s="610"/>
      <c r="P36" s="610"/>
      <c r="Q36" s="611"/>
      <c r="R36" s="546"/>
      <c r="S36" s="547"/>
      <c r="T36" s="547"/>
      <c r="U36" s="547"/>
      <c r="V36" s="547"/>
      <c r="W36" s="547"/>
      <c r="X36" s="547"/>
      <c r="Y36" s="547"/>
      <c r="Z36" s="547"/>
      <c r="AA36" s="547"/>
      <c r="AB36" s="586"/>
      <c r="AC36" s="546"/>
      <c r="AD36" s="547"/>
      <c r="AE36" s="547"/>
      <c r="AF36" s="547"/>
      <c r="AG36" s="547"/>
      <c r="AH36" s="547"/>
      <c r="AI36" s="547"/>
      <c r="AJ36" s="547"/>
      <c r="AK36" s="547"/>
      <c r="AL36" s="547"/>
      <c r="AM36" s="242"/>
      <c r="AN36" s="243"/>
      <c r="AO36" s="243"/>
      <c r="AP36" s="243"/>
      <c r="AQ36" s="243"/>
      <c r="AR36" s="243"/>
      <c r="AS36" s="243"/>
      <c r="AT36" s="243"/>
      <c r="AU36" s="112"/>
      <c r="AV36" s="112"/>
      <c r="AW36" s="244"/>
      <c r="AX36" s="241"/>
      <c r="AY36" s="188"/>
    </row>
    <row r="37" spans="2:81" ht="12" customHeight="1" x14ac:dyDescent="0.15">
      <c r="B37" s="612"/>
      <c r="C37" s="613"/>
      <c r="D37" s="613"/>
      <c r="E37" s="613"/>
      <c r="F37" s="613"/>
      <c r="G37" s="613"/>
      <c r="H37" s="613"/>
      <c r="I37" s="613"/>
      <c r="J37" s="613"/>
      <c r="K37" s="613"/>
      <c r="L37" s="613"/>
      <c r="M37" s="613"/>
      <c r="N37" s="613"/>
      <c r="O37" s="613"/>
      <c r="P37" s="613"/>
      <c r="Q37" s="614"/>
      <c r="R37" s="548"/>
      <c r="S37" s="549"/>
      <c r="T37" s="549"/>
      <c r="U37" s="549"/>
      <c r="V37" s="549"/>
      <c r="W37" s="549"/>
      <c r="X37" s="549"/>
      <c r="Y37" s="549"/>
      <c r="Z37" s="549"/>
      <c r="AA37" s="549"/>
      <c r="AB37" s="587"/>
      <c r="AC37" s="548"/>
      <c r="AD37" s="549"/>
      <c r="AE37" s="549"/>
      <c r="AF37" s="549"/>
      <c r="AG37" s="549"/>
      <c r="AH37" s="549"/>
      <c r="AI37" s="549"/>
      <c r="AJ37" s="549"/>
      <c r="AK37" s="549"/>
      <c r="AL37" s="549"/>
      <c r="AM37" s="245"/>
      <c r="AN37" s="246"/>
      <c r="AO37" s="246"/>
      <c r="AP37" s="246"/>
      <c r="AQ37" s="246"/>
      <c r="AR37" s="246"/>
      <c r="AS37" s="246"/>
      <c r="AT37" s="246"/>
      <c r="AU37" s="109"/>
      <c r="AV37" s="109"/>
      <c r="AW37" s="247"/>
      <c r="AX37" s="241"/>
      <c r="AY37" s="188"/>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6"/>
      <c r="AC38" s="546"/>
      <c r="AD38" s="547"/>
      <c r="AE38" s="547"/>
      <c r="AF38" s="547"/>
      <c r="AG38" s="547"/>
      <c r="AH38" s="547"/>
      <c r="AI38" s="547"/>
      <c r="AJ38" s="547"/>
      <c r="AK38" s="547"/>
      <c r="AL38" s="547"/>
      <c r="AM38" s="248"/>
      <c r="AN38" s="615" t="s">
        <v>161</v>
      </c>
      <c r="AO38" s="616"/>
      <c r="AP38" s="616"/>
      <c r="AQ38" s="616"/>
      <c r="AR38" s="616"/>
      <c r="AS38" s="616"/>
      <c r="AT38" s="616"/>
      <c r="AU38" s="616"/>
      <c r="AV38" s="617"/>
      <c r="AW38" s="247"/>
      <c r="AX38" s="188"/>
      <c r="AY38" s="188"/>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7"/>
      <c r="AC39" s="548"/>
      <c r="AD39" s="549"/>
      <c r="AE39" s="549"/>
      <c r="AF39" s="549"/>
      <c r="AG39" s="549"/>
      <c r="AH39" s="549"/>
      <c r="AI39" s="549"/>
      <c r="AJ39" s="549"/>
      <c r="AK39" s="549"/>
      <c r="AL39" s="549"/>
      <c r="AM39" s="248"/>
      <c r="AN39" s="618"/>
      <c r="AO39" s="619"/>
      <c r="AP39" s="619"/>
      <c r="AQ39" s="619"/>
      <c r="AR39" s="619"/>
      <c r="AS39" s="619"/>
      <c r="AT39" s="619"/>
      <c r="AU39" s="619"/>
      <c r="AV39" s="620"/>
      <c r="AW39" s="247"/>
      <c r="AX39" s="188"/>
      <c r="AY39" s="188"/>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6"/>
      <c r="AC40" s="546"/>
      <c r="AD40" s="547"/>
      <c r="AE40" s="547"/>
      <c r="AF40" s="547"/>
      <c r="AG40" s="547"/>
      <c r="AH40" s="547"/>
      <c r="AI40" s="547"/>
      <c r="AJ40" s="547"/>
      <c r="AK40" s="547"/>
      <c r="AL40" s="547"/>
      <c r="AM40" s="113"/>
      <c r="AN40" s="621"/>
      <c r="AO40" s="622"/>
      <c r="AP40" s="622"/>
      <c r="AQ40" s="622"/>
      <c r="AR40" s="622"/>
      <c r="AS40" s="622"/>
      <c r="AT40" s="622"/>
      <c r="AU40" s="622"/>
      <c r="AV40" s="623"/>
      <c r="AW40" s="247"/>
      <c r="AX40" s="188"/>
      <c r="AY40" s="188"/>
      <c r="BL40" s="249"/>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7"/>
      <c r="AC41" s="548"/>
      <c r="AD41" s="549"/>
      <c r="AE41" s="549"/>
      <c r="AF41" s="549"/>
      <c r="AG41" s="549"/>
      <c r="AH41" s="549"/>
      <c r="AI41" s="549"/>
      <c r="AJ41" s="549"/>
      <c r="AK41" s="549"/>
      <c r="AL41" s="549"/>
      <c r="AM41" s="248"/>
      <c r="AN41" s="250"/>
      <c r="AO41" s="250"/>
      <c r="AP41" s="250"/>
      <c r="AQ41" s="250"/>
      <c r="AR41" s="250"/>
      <c r="AS41" s="250"/>
      <c r="AT41" s="250"/>
      <c r="AU41" s="109"/>
      <c r="AV41" s="109"/>
      <c r="AW41" s="247"/>
      <c r="AX41" s="188"/>
      <c r="AY41" s="188"/>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6"/>
      <c r="AC42" s="546"/>
      <c r="AD42" s="547"/>
      <c r="AE42" s="547"/>
      <c r="AF42" s="547"/>
      <c r="AG42" s="547"/>
      <c r="AH42" s="547"/>
      <c r="AI42" s="547"/>
      <c r="AJ42" s="547"/>
      <c r="AK42" s="547"/>
      <c r="AL42" s="547"/>
      <c r="AM42" s="114"/>
      <c r="AN42" s="180" t="s">
        <v>85</v>
      </c>
      <c r="AO42" s="250"/>
      <c r="AP42" s="250"/>
      <c r="AQ42" s="250"/>
      <c r="AR42" s="250"/>
      <c r="AS42" s="250"/>
      <c r="AT42" s="250"/>
      <c r="AU42" s="250"/>
      <c r="AV42" s="250"/>
      <c r="AW42" s="247"/>
      <c r="AX42" s="188"/>
      <c r="AY42" s="188"/>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7"/>
      <c r="AC43" s="548"/>
      <c r="AD43" s="549"/>
      <c r="AE43" s="549"/>
      <c r="AF43" s="549"/>
      <c r="AG43" s="549"/>
      <c r="AH43" s="549"/>
      <c r="AI43" s="549"/>
      <c r="AJ43" s="549"/>
      <c r="AK43" s="549"/>
      <c r="AL43" s="549"/>
      <c r="AM43" s="248"/>
      <c r="AN43" s="250"/>
      <c r="AO43" s="250"/>
      <c r="AP43" s="250"/>
      <c r="AQ43" s="250"/>
      <c r="AR43" s="250"/>
      <c r="AS43" s="250"/>
      <c r="AT43" s="250"/>
      <c r="AU43" s="250"/>
      <c r="AV43" s="250"/>
      <c r="AW43" s="251"/>
      <c r="AX43" s="188"/>
      <c r="AY43" s="188"/>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6"/>
      <c r="AC44" s="546"/>
      <c r="AD44" s="547"/>
      <c r="AE44" s="547"/>
      <c r="AF44" s="547"/>
      <c r="AG44" s="547"/>
      <c r="AH44" s="547"/>
      <c r="AI44" s="547"/>
      <c r="AJ44" s="547"/>
      <c r="AK44" s="547"/>
      <c r="AL44" s="547"/>
      <c r="AM44" s="248"/>
      <c r="AN44" s="624"/>
      <c r="AO44" s="625"/>
      <c r="AP44" s="625"/>
      <c r="AQ44" s="625"/>
      <c r="AR44" s="625"/>
      <c r="AS44" s="625"/>
      <c r="AT44" s="625"/>
      <c r="AU44" s="625"/>
      <c r="AV44" s="626"/>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7"/>
      <c r="AC45" s="548"/>
      <c r="AD45" s="549"/>
      <c r="AE45" s="549"/>
      <c r="AF45" s="549"/>
      <c r="AG45" s="549"/>
      <c r="AH45" s="549"/>
      <c r="AI45" s="549"/>
      <c r="AJ45" s="549"/>
      <c r="AK45" s="549"/>
      <c r="AL45" s="549"/>
      <c r="AM45" s="254"/>
      <c r="AN45" s="627"/>
      <c r="AO45" s="628"/>
      <c r="AP45" s="628"/>
      <c r="AQ45" s="628"/>
      <c r="AR45" s="628"/>
      <c r="AS45" s="628"/>
      <c r="AT45" s="628"/>
      <c r="AU45" s="628"/>
      <c r="AV45" s="629"/>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6"/>
      <c r="AC46" s="546"/>
      <c r="AD46" s="547"/>
      <c r="AE46" s="547"/>
      <c r="AF46" s="547"/>
      <c r="AG46" s="547"/>
      <c r="AH46" s="547"/>
      <c r="AI46" s="547"/>
      <c r="AJ46" s="547"/>
      <c r="AK46" s="547"/>
      <c r="AL46" s="54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7"/>
      <c r="AC47" s="548"/>
      <c r="AD47" s="549"/>
      <c r="AE47" s="549"/>
      <c r="AF47" s="549"/>
      <c r="AG47" s="549"/>
      <c r="AH47" s="549"/>
      <c r="AI47" s="549"/>
      <c r="AJ47" s="549"/>
      <c r="AK47" s="549"/>
      <c r="AL47" s="54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6"/>
      <c r="AC48" s="546"/>
      <c r="AD48" s="547"/>
      <c r="AE48" s="547"/>
      <c r="AF48" s="547"/>
      <c r="AG48" s="547"/>
      <c r="AH48" s="547"/>
      <c r="AI48" s="547"/>
      <c r="AJ48" s="547"/>
      <c r="AK48" s="547"/>
      <c r="AL48" s="547"/>
      <c r="AM48" s="248"/>
      <c r="AN48" s="585"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5"/>
      <c r="AP48" s="585"/>
      <c r="AQ48" s="585"/>
      <c r="AR48" s="585"/>
      <c r="AS48" s="585"/>
      <c r="AT48" s="585"/>
      <c r="AU48" s="585"/>
      <c r="AV48" s="585"/>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7"/>
      <c r="AC49" s="548"/>
      <c r="AD49" s="549"/>
      <c r="AE49" s="549"/>
      <c r="AF49" s="549"/>
      <c r="AG49" s="549"/>
      <c r="AH49" s="549"/>
      <c r="AI49" s="549"/>
      <c r="AJ49" s="549"/>
      <c r="AK49" s="549"/>
      <c r="AL49" s="549"/>
      <c r="AM49" s="248"/>
      <c r="AN49" s="585"/>
      <c r="AO49" s="585"/>
      <c r="AP49" s="585"/>
      <c r="AQ49" s="585"/>
      <c r="AR49" s="585"/>
      <c r="AS49" s="585"/>
      <c r="AT49" s="585"/>
      <c r="AU49" s="585"/>
      <c r="AV49" s="585"/>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6"/>
      <c r="AC50" s="546"/>
      <c r="AD50" s="547"/>
      <c r="AE50" s="547"/>
      <c r="AF50" s="547"/>
      <c r="AG50" s="547"/>
      <c r="AH50" s="547"/>
      <c r="AI50" s="547"/>
      <c r="AJ50" s="547"/>
      <c r="AK50" s="547"/>
      <c r="AL50" s="547"/>
      <c r="AM50" s="248"/>
      <c r="AN50" s="585"/>
      <c r="AO50" s="585"/>
      <c r="AP50" s="585"/>
      <c r="AQ50" s="585"/>
      <c r="AR50" s="585"/>
      <c r="AS50" s="585"/>
      <c r="AT50" s="585"/>
      <c r="AU50" s="585"/>
      <c r="AV50" s="585"/>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7"/>
      <c r="AC51" s="548"/>
      <c r="AD51" s="549"/>
      <c r="AE51" s="549"/>
      <c r="AF51" s="549"/>
      <c r="AG51" s="549"/>
      <c r="AH51" s="549"/>
      <c r="AI51" s="549"/>
      <c r="AJ51" s="549"/>
      <c r="AK51" s="549"/>
      <c r="AL51" s="549"/>
      <c r="AM51" s="248"/>
      <c r="AN51" s="585"/>
      <c r="AO51" s="585"/>
      <c r="AP51" s="585"/>
      <c r="AQ51" s="585"/>
      <c r="AR51" s="585"/>
      <c r="AS51" s="585"/>
      <c r="AT51" s="585"/>
      <c r="AU51" s="585"/>
      <c r="AV51" s="585"/>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6"/>
      <c r="AC52" s="546"/>
      <c r="AD52" s="547"/>
      <c r="AE52" s="547"/>
      <c r="AF52" s="547"/>
      <c r="AG52" s="547"/>
      <c r="AH52" s="547"/>
      <c r="AI52" s="547"/>
      <c r="AJ52" s="547"/>
      <c r="AK52" s="547"/>
      <c r="AL52" s="547"/>
      <c r="AM52" s="248"/>
      <c r="AN52" s="585"/>
      <c r="AO52" s="585"/>
      <c r="AP52" s="585"/>
      <c r="AQ52" s="585"/>
      <c r="AR52" s="585"/>
      <c r="AS52" s="585"/>
      <c r="AT52" s="585"/>
      <c r="AU52" s="585"/>
      <c r="AV52" s="585"/>
      <c r="AW52" s="115"/>
      <c r="AX52" s="255"/>
      <c r="AZ52" s="259"/>
      <c r="BA52" s="259"/>
      <c r="BB52" s="259"/>
      <c r="BC52" s="259"/>
      <c r="BD52" s="259"/>
      <c r="BE52" s="259"/>
      <c r="BF52" s="259"/>
      <c r="BG52" s="259"/>
      <c r="BH52" s="259"/>
      <c r="BI52" s="259"/>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7"/>
      <c r="AC53" s="548"/>
      <c r="AD53" s="549"/>
      <c r="AE53" s="549"/>
      <c r="AF53" s="549"/>
      <c r="AG53" s="549"/>
      <c r="AH53" s="549"/>
      <c r="AI53" s="549"/>
      <c r="AJ53" s="549"/>
      <c r="AK53" s="549"/>
      <c r="AL53" s="549"/>
      <c r="AM53" s="248"/>
      <c r="AN53" s="585"/>
      <c r="AO53" s="585"/>
      <c r="AP53" s="585"/>
      <c r="AQ53" s="585"/>
      <c r="AR53" s="585"/>
      <c r="AS53" s="585"/>
      <c r="AT53" s="585"/>
      <c r="AU53" s="585"/>
      <c r="AV53" s="585"/>
      <c r="AW53" s="115"/>
      <c r="AX53" s="255"/>
      <c r="AZ53" s="259"/>
      <c r="BA53" s="259"/>
      <c r="BB53" s="259"/>
      <c r="BC53" s="259"/>
      <c r="BD53" s="259"/>
      <c r="BE53" s="259"/>
      <c r="BF53" s="259"/>
      <c r="BG53" s="259"/>
      <c r="BH53" s="259"/>
      <c r="BI53" s="259"/>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6"/>
      <c r="AC54" s="546"/>
      <c r="AD54" s="547"/>
      <c r="AE54" s="547"/>
      <c r="AF54" s="547"/>
      <c r="AG54" s="547"/>
      <c r="AH54" s="547"/>
      <c r="AI54" s="547"/>
      <c r="AJ54" s="547"/>
      <c r="AK54" s="547"/>
      <c r="AL54" s="547"/>
      <c r="AM54" s="248"/>
      <c r="AN54" s="585"/>
      <c r="AO54" s="585"/>
      <c r="AP54" s="585"/>
      <c r="AQ54" s="585"/>
      <c r="AR54" s="585"/>
      <c r="AS54" s="585"/>
      <c r="AT54" s="585"/>
      <c r="AU54" s="585"/>
      <c r="AV54" s="585"/>
      <c r="AW54" s="115"/>
      <c r="AX54" s="255"/>
      <c r="AZ54" s="439"/>
      <c r="BA54" s="439"/>
      <c r="BB54" s="439"/>
      <c r="BC54" s="439"/>
      <c r="BD54" s="439"/>
      <c r="BE54" s="439"/>
      <c r="BF54" s="439"/>
      <c r="BG54" s="439"/>
      <c r="BH54" s="439"/>
      <c r="BI54" s="439"/>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7"/>
      <c r="AC55" s="548"/>
      <c r="AD55" s="549"/>
      <c r="AE55" s="549"/>
      <c r="AF55" s="549"/>
      <c r="AG55" s="549"/>
      <c r="AH55" s="549"/>
      <c r="AI55" s="549"/>
      <c r="AJ55" s="549"/>
      <c r="AK55" s="549"/>
      <c r="AL55" s="54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633"/>
      <c r="C56" s="634"/>
      <c r="D56" s="634"/>
      <c r="E56" s="634"/>
      <c r="F56" s="634"/>
      <c r="G56" s="634"/>
      <c r="H56" s="634"/>
      <c r="I56" s="634"/>
      <c r="J56" s="634"/>
      <c r="K56" s="634"/>
      <c r="L56" s="634"/>
      <c r="M56" s="634"/>
      <c r="N56" s="634"/>
      <c r="O56" s="634"/>
      <c r="P56" s="634"/>
      <c r="Q56" s="634"/>
      <c r="R56" s="546"/>
      <c r="S56" s="547"/>
      <c r="T56" s="547"/>
      <c r="U56" s="547"/>
      <c r="V56" s="547"/>
      <c r="W56" s="547"/>
      <c r="X56" s="547"/>
      <c r="Y56" s="547"/>
      <c r="Z56" s="547"/>
      <c r="AA56" s="547"/>
      <c r="AB56" s="586"/>
      <c r="AC56" s="546"/>
      <c r="AD56" s="547"/>
      <c r="AE56" s="547"/>
      <c r="AF56" s="547"/>
      <c r="AG56" s="547"/>
      <c r="AH56" s="547"/>
      <c r="AI56" s="547"/>
      <c r="AJ56" s="547"/>
      <c r="AK56" s="547"/>
      <c r="AL56" s="547"/>
      <c r="AM56" s="248"/>
      <c r="AN56" s="585"/>
      <c r="AO56" s="585"/>
      <c r="AP56" s="585"/>
      <c r="AQ56" s="585"/>
      <c r="AR56" s="585"/>
      <c r="AS56" s="585"/>
      <c r="AT56" s="585"/>
      <c r="AU56" s="585"/>
      <c r="AV56" s="585"/>
      <c r="AW56" s="115"/>
      <c r="AX56" s="255"/>
      <c r="AY56" s="257"/>
      <c r="AZ56" s="264"/>
      <c r="BA56" s="264"/>
      <c r="BB56" s="264"/>
      <c r="BC56" s="264"/>
      <c r="BD56" s="265"/>
      <c r="BE56" s="265"/>
      <c r="BF56" s="265"/>
      <c r="BG56" s="265"/>
      <c r="BH56" s="265"/>
      <c r="BI56" s="265"/>
      <c r="BJ56" s="255"/>
    </row>
    <row r="57" spans="2:81" ht="12" customHeight="1" x14ac:dyDescent="0.25">
      <c r="B57" s="635"/>
      <c r="C57" s="636"/>
      <c r="D57" s="636"/>
      <c r="E57" s="636"/>
      <c r="F57" s="636"/>
      <c r="G57" s="636"/>
      <c r="H57" s="636"/>
      <c r="I57" s="636"/>
      <c r="J57" s="636"/>
      <c r="K57" s="636"/>
      <c r="L57" s="636"/>
      <c r="M57" s="636"/>
      <c r="N57" s="636"/>
      <c r="O57" s="636"/>
      <c r="P57" s="636"/>
      <c r="Q57" s="636"/>
      <c r="R57" s="548"/>
      <c r="S57" s="549"/>
      <c r="T57" s="549"/>
      <c r="U57" s="549"/>
      <c r="V57" s="549"/>
      <c r="W57" s="549"/>
      <c r="X57" s="549"/>
      <c r="Y57" s="549"/>
      <c r="Z57" s="549"/>
      <c r="AA57" s="549"/>
      <c r="AB57" s="587"/>
      <c r="AC57" s="548"/>
      <c r="AD57" s="549"/>
      <c r="AE57" s="549"/>
      <c r="AF57" s="549"/>
      <c r="AG57" s="549"/>
      <c r="AH57" s="549"/>
      <c r="AI57" s="549"/>
      <c r="AJ57" s="549"/>
      <c r="AK57" s="549"/>
      <c r="AL57" s="549"/>
      <c r="AM57" s="248"/>
      <c r="AN57" s="585"/>
      <c r="AO57" s="585"/>
      <c r="AP57" s="585"/>
      <c r="AQ57" s="585"/>
      <c r="AR57" s="585"/>
      <c r="AS57" s="585"/>
      <c r="AT57" s="585"/>
      <c r="AU57" s="585"/>
      <c r="AV57" s="585"/>
      <c r="AW57" s="115"/>
      <c r="AX57" s="255"/>
      <c r="AY57" s="255"/>
      <c r="AZ57" s="630"/>
      <c r="BA57" s="630"/>
      <c r="BB57" s="630"/>
      <c r="BC57" s="630"/>
      <c r="BD57" s="630"/>
      <c r="BE57" s="630"/>
      <c r="BF57" s="630"/>
      <c r="BG57" s="630"/>
      <c r="BH57" s="630"/>
      <c r="BI57" s="630"/>
    </row>
    <row r="58" spans="2:81" ht="12" customHeight="1" x14ac:dyDescent="0.25">
      <c r="B58" s="633"/>
      <c r="C58" s="634"/>
      <c r="D58" s="634"/>
      <c r="E58" s="634"/>
      <c r="F58" s="634"/>
      <c r="G58" s="634"/>
      <c r="H58" s="634"/>
      <c r="I58" s="634"/>
      <c r="J58" s="634"/>
      <c r="K58" s="634"/>
      <c r="L58" s="634"/>
      <c r="M58" s="634"/>
      <c r="N58" s="634"/>
      <c r="O58" s="634"/>
      <c r="P58" s="634"/>
      <c r="Q58" s="634"/>
      <c r="R58" s="546"/>
      <c r="S58" s="547"/>
      <c r="T58" s="547"/>
      <c r="U58" s="547"/>
      <c r="V58" s="547"/>
      <c r="W58" s="547"/>
      <c r="X58" s="547"/>
      <c r="Y58" s="547"/>
      <c r="Z58" s="547"/>
      <c r="AA58" s="547"/>
      <c r="AB58" s="586"/>
      <c r="AC58" s="546"/>
      <c r="AD58" s="547"/>
      <c r="AE58" s="547"/>
      <c r="AF58" s="547"/>
      <c r="AG58" s="547"/>
      <c r="AH58" s="547"/>
      <c r="AI58" s="547"/>
      <c r="AJ58" s="547"/>
      <c r="AK58" s="547"/>
      <c r="AL58" s="547"/>
      <c r="AM58" s="248"/>
      <c r="AN58" s="585"/>
      <c r="AO58" s="585"/>
      <c r="AP58" s="585"/>
      <c r="AQ58" s="585"/>
      <c r="AR58" s="585"/>
      <c r="AS58" s="585"/>
      <c r="AT58" s="585"/>
      <c r="AU58" s="585"/>
      <c r="AV58" s="585"/>
      <c r="AW58" s="147"/>
      <c r="AY58" s="255"/>
      <c r="AZ58" s="438">
        <f>SUM(AC36:AL65)+AN44</f>
        <v>0</v>
      </c>
      <c r="BA58" s="439"/>
      <c r="BB58" s="439"/>
      <c r="BC58" s="439"/>
      <c r="BD58" s="439"/>
      <c r="BE58" s="439"/>
      <c r="BF58" s="439"/>
      <c r="BG58" s="439"/>
      <c r="BH58" s="439"/>
      <c r="BI58" s="439"/>
    </row>
    <row r="59" spans="2:81" ht="12" customHeight="1" x14ac:dyDescent="0.2">
      <c r="B59" s="635"/>
      <c r="C59" s="636"/>
      <c r="D59" s="636"/>
      <c r="E59" s="636"/>
      <c r="F59" s="636"/>
      <c r="G59" s="636"/>
      <c r="H59" s="636"/>
      <c r="I59" s="636"/>
      <c r="J59" s="636"/>
      <c r="K59" s="636"/>
      <c r="L59" s="636"/>
      <c r="M59" s="636"/>
      <c r="N59" s="636"/>
      <c r="O59" s="636"/>
      <c r="P59" s="636"/>
      <c r="Q59" s="636"/>
      <c r="R59" s="548"/>
      <c r="S59" s="549"/>
      <c r="T59" s="549"/>
      <c r="U59" s="549"/>
      <c r="V59" s="549"/>
      <c r="W59" s="549"/>
      <c r="X59" s="549"/>
      <c r="Y59" s="549"/>
      <c r="Z59" s="549"/>
      <c r="AA59" s="549"/>
      <c r="AB59" s="587"/>
      <c r="AC59" s="548"/>
      <c r="AD59" s="549"/>
      <c r="AE59" s="549"/>
      <c r="AF59" s="549"/>
      <c r="AG59" s="549"/>
      <c r="AH59" s="549"/>
      <c r="AI59" s="549"/>
      <c r="AJ59" s="549"/>
      <c r="AK59" s="549"/>
      <c r="AL59" s="549"/>
      <c r="AM59" s="248"/>
      <c r="AN59" s="266"/>
      <c r="AO59" s="266"/>
      <c r="AP59" s="266"/>
      <c r="AQ59" s="266"/>
      <c r="AR59" s="266"/>
      <c r="AS59" s="266"/>
      <c r="AT59" s="266"/>
      <c r="AU59" s="266"/>
      <c r="AV59" s="266"/>
      <c r="AW59" s="147"/>
      <c r="AX59" s="267"/>
      <c r="AY59" s="255"/>
      <c r="AZ59" s="630" cm="1">
        <f t="array" ref="AZ59">SUM(AC36:AL65+AN44)</f>
        <v>0</v>
      </c>
      <c r="BA59" s="631"/>
      <c r="BB59" s="631"/>
      <c r="BC59" s="631"/>
      <c r="BD59" s="631"/>
      <c r="BE59" s="631"/>
      <c r="BF59" s="631"/>
      <c r="BG59" s="631"/>
      <c r="BH59" s="439"/>
      <c r="BI59" s="439"/>
    </row>
    <row r="60" spans="2:81" ht="12" customHeight="1" x14ac:dyDescent="0.2">
      <c r="B60" s="633"/>
      <c r="C60" s="634"/>
      <c r="D60" s="634"/>
      <c r="E60" s="634"/>
      <c r="F60" s="634"/>
      <c r="G60" s="634"/>
      <c r="H60" s="634"/>
      <c r="I60" s="634"/>
      <c r="J60" s="634"/>
      <c r="K60" s="634"/>
      <c r="L60" s="634"/>
      <c r="M60" s="634"/>
      <c r="N60" s="634"/>
      <c r="O60" s="634"/>
      <c r="P60" s="634"/>
      <c r="Q60" s="634"/>
      <c r="R60" s="546"/>
      <c r="S60" s="547"/>
      <c r="T60" s="547"/>
      <c r="U60" s="547"/>
      <c r="V60" s="547"/>
      <c r="W60" s="547"/>
      <c r="X60" s="547"/>
      <c r="Y60" s="547"/>
      <c r="Z60" s="547"/>
      <c r="AA60" s="547"/>
      <c r="AB60" s="586"/>
      <c r="AC60" s="546"/>
      <c r="AD60" s="547"/>
      <c r="AE60" s="547"/>
      <c r="AF60" s="547"/>
      <c r="AG60" s="547"/>
      <c r="AH60" s="547"/>
      <c r="AI60" s="547"/>
      <c r="AJ60" s="547"/>
      <c r="AK60" s="547"/>
      <c r="AL60" s="54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635"/>
      <c r="C61" s="636"/>
      <c r="D61" s="636"/>
      <c r="E61" s="636"/>
      <c r="F61" s="636"/>
      <c r="G61" s="636"/>
      <c r="H61" s="636"/>
      <c r="I61" s="636"/>
      <c r="J61" s="636"/>
      <c r="K61" s="636"/>
      <c r="L61" s="636"/>
      <c r="M61" s="636"/>
      <c r="N61" s="636"/>
      <c r="O61" s="636"/>
      <c r="P61" s="636"/>
      <c r="Q61" s="636"/>
      <c r="R61" s="548"/>
      <c r="S61" s="549"/>
      <c r="T61" s="549"/>
      <c r="U61" s="549"/>
      <c r="V61" s="549"/>
      <c r="W61" s="549"/>
      <c r="X61" s="549"/>
      <c r="Y61" s="549"/>
      <c r="Z61" s="549"/>
      <c r="AA61" s="549"/>
      <c r="AB61" s="587"/>
      <c r="AC61" s="548"/>
      <c r="AD61" s="549"/>
      <c r="AE61" s="549"/>
      <c r="AF61" s="549"/>
      <c r="AG61" s="549"/>
      <c r="AH61" s="549"/>
      <c r="AI61" s="549"/>
      <c r="AJ61" s="549"/>
      <c r="AK61" s="549"/>
      <c r="AL61" s="54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633"/>
      <c r="C62" s="634"/>
      <c r="D62" s="634"/>
      <c r="E62" s="634"/>
      <c r="F62" s="634"/>
      <c r="G62" s="634"/>
      <c r="H62" s="634"/>
      <c r="I62" s="634"/>
      <c r="J62" s="634"/>
      <c r="K62" s="634"/>
      <c r="L62" s="634"/>
      <c r="M62" s="634"/>
      <c r="N62" s="634"/>
      <c r="O62" s="634"/>
      <c r="P62" s="634"/>
      <c r="Q62" s="634"/>
      <c r="R62" s="546"/>
      <c r="S62" s="547"/>
      <c r="T62" s="547"/>
      <c r="U62" s="547"/>
      <c r="V62" s="547"/>
      <c r="W62" s="547"/>
      <c r="X62" s="547"/>
      <c r="Y62" s="547"/>
      <c r="Z62" s="547"/>
      <c r="AA62" s="547"/>
      <c r="AB62" s="586"/>
      <c r="AC62" s="546"/>
      <c r="AD62" s="547"/>
      <c r="AE62" s="547"/>
      <c r="AF62" s="547"/>
      <c r="AG62" s="547"/>
      <c r="AH62" s="547"/>
      <c r="AI62" s="547"/>
      <c r="AJ62" s="547"/>
      <c r="AK62" s="547"/>
      <c r="AL62" s="547"/>
      <c r="AM62" s="248"/>
      <c r="AN62" s="262"/>
      <c r="AO62" s="262"/>
      <c r="AP62" s="262"/>
      <c r="AQ62" s="262"/>
      <c r="AR62" s="262"/>
      <c r="AS62" s="262"/>
      <c r="AT62" s="262"/>
      <c r="AU62" s="262"/>
      <c r="AV62" s="262"/>
      <c r="AW62" s="147"/>
      <c r="AX62" s="267"/>
      <c r="AY62" s="255"/>
      <c r="AZ62" s="255"/>
    </row>
    <row r="63" spans="2:81" ht="12" customHeight="1" x14ac:dyDescent="0.2">
      <c r="B63" s="635"/>
      <c r="C63" s="636"/>
      <c r="D63" s="636"/>
      <c r="E63" s="636"/>
      <c r="F63" s="636"/>
      <c r="G63" s="636"/>
      <c r="H63" s="636"/>
      <c r="I63" s="636"/>
      <c r="J63" s="636"/>
      <c r="K63" s="636"/>
      <c r="L63" s="636"/>
      <c r="M63" s="636"/>
      <c r="N63" s="636"/>
      <c r="O63" s="636"/>
      <c r="P63" s="636"/>
      <c r="Q63" s="636"/>
      <c r="R63" s="548"/>
      <c r="S63" s="549"/>
      <c r="T63" s="549"/>
      <c r="U63" s="549"/>
      <c r="V63" s="549"/>
      <c r="W63" s="549"/>
      <c r="X63" s="549"/>
      <c r="Y63" s="549"/>
      <c r="Z63" s="549"/>
      <c r="AA63" s="549"/>
      <c r="AB63" s="587"/>
      <c r="AC63" s="548"/>
      <c r="AD63" s="549"/>
      <c r="AE63" s="549"/>
      <c r="AF63" s="549"/>
      <c r="AG63" s="549"/>
      <c r="AH63" s="549"/>
      <c r="AI63" s="549"/>
      <c r="AJ63" s="549"/>
      <c r="AK63" s="549"/>
      <c r="AL63" s="549"/>
      <c r="AM63" s="248"/>
      <c r="AN63" s="262"/>
      <c r="AO63" s="262"/>
      <c r="AP63" s="262"/>
      <c r="AQ63" s="262"/>
      <c r="AR63" s="262"/>
      <c r="AS63" s="262"/>
      <c r="AT63" s="262"/>
      <c r="AU63" s="262"/>
      <c r="AV63" s="262"/>
      <c r="AW63" s="147"/>
      <c r="AX63" s="267"/>
      <c r="AY63" s="255"/>
      <c r="AZ63" s="255"/>
    </row>
    <row r="64" spans="2:81" ht="12" customHeight="1" x14ac:dyDescent="0.2">
      <c r="B64" s="540"/>
      <c r="C64" s="637"/>
      <c r="D64" s="637"/>
      <c r="E64" s="637"/>
      <c r="F64" s="637"/>
      <c r="G64" s="637"/>
      <c r="H64" s="637"/>
      <c r="I64" s="637"/>
      <c r="J64" s="637"/>
      <c r="K64" s="637"/>
      <c r="L64" s="637"/>
      <c r="M64" s="637"/>
      <c r="N64" s="637"/>
      <c r="O64" s="637"/>
      <c r="P64" s="637"/>
      <c r="Q64" s="637"/>
      <c r="R64" s="546"/>
      <c r="S64" s="547"/>
      <c r="T64" s="547"/>
      <c r="U64" s="547"/>
      <c r="V64" s="547"/>
      <c r="W64" s="547"/>
      <c r="X64" s="547"/>
      <c r="Y64" s="547"/>
      <c r="Z64" s="547"/>
      <c r="AA64" s="547"/>
      <c r="AB64" s="586"/>
      <c r="AC64" s="546"/>
      <c r="AD64" s="547"/>
      <c r="AE64" s="547"/>
      <c r="AF64" s="547"/>
      <c r="AG64" s="547"/>
      <c r="AH64" s="547"/>
      <c r="AI64" s="547"/>
      <c r="AJ64" s="547"/>
      <c r="AK64" s="547"/>
      <c r="AL64" s="547"/>
      <c r="AM64" s="248"/>
      <c r="AN64" s="262"/>
      <c r="AO64" s="262"/>
      <c r="AP64" s="262"/>
      <c r="AQ64" s="262"/>
      <c r="AR64" s="262"/>
      <c r="AS64" s="262"/>
      <c r="AT64" s="262"/>
      <c r="AU64" s="262"/>
      <c r="AV64" s="262"/>
      <c r="AW64" s="147"/>
      <c r="AX64" s="267"/>
      <c r="AY64" s="255"/>
      <c r="AZ64" s="255"/>
    </row>
    <row r="65" spans="2:85" ht="12" customHeight="1" x14ac:dyDescent="0.2">
      <c r="B65" s="638"/>
      <c r="C65" s="639"/>
      <c r="D65" s="639"/>
      <c r="E65" s="639"/>
      <c r="F65" s="639"/>
      <c r="G65" s="639"/>
      <c r="H65" s="639"/>
      <c r="I65" s="639"/>
      <c r="J65" s="639"/>
      <c r="K65" s="639"/>
      <c r="L65" s="639"/>
      <c r="M65" s="639"/>
      <c r="N65" s="639"/>
      <c r="O65" s="639"/>
      <c r="P65" s="639"/>
      <c r="Q65" s="639"/>
      <c r="R65" s="548"/>
      <c r="S65" s="549"/>
      <c r="T65" s="549"/>
      <c r="U65" s="549"/>
      <c r="V65" s="549"/>
      <c r="W65" s="549"/>
      <c r="X65" s="549"/>
      <c r="Y65" s="549"/>
      <c r="Z65" s="549"/>
      <c r="AA65" s="549"/>
      <c r="AB65" s="587"/>
      <c r="AC65" s="548"/>
      <c r="AD65" s="549"/>
      <c r="AE65" s="549"/>
      <c r="AF65" s="549"/>
      <c r="AG65" s="549"/>
      <c r="AH65" s="549"/>
      <c r="AI65" s="549"/>
      <c r="AJ65" s="549"/>
      <c r="AK65" s="549"/>
      <c r="AL65" s="54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56" t="s">
        <v>76</v>
      </c>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59" t="s">
        <v>77</v>
      </c>
      <c r="M70" s="559"/>
      <c r="N70" s="559"/>
      <c r="O70" s="559"/>
      <c r="P70" s="559"/>
      <c r="Q70" s="275"/>
      <c r="R70" s="275"/>
      <c r="S70" s="275"/>
      <c r="T70" s="275"/>
      <c r="U70" s="275"/>
      <c r="V70" s="275"/>
      <c r="W70" s="275"/>
      <c r="X70" s="558" t="s">
        <v>78</v>
      </c>
      <c r="Y70" s="558"/>
      <c r="Z70" s="558"/>
      <c r="AA70" s="558"/>
      <c r="AB70" s="558"/>
      <c r="AC70" s="558"/>
      <c r="AD70" s="276"/>
      <c r="AE70" s="276"/>
      <c r="AF70" s="276"/>
      <c r="AG70" s="276"/>
      <c r="AH70" s="276"/>
      <c r="AI70" s="559" t="s">
        <v>177</v>
      </c>
      <c r="AJ70" s="559"/>
      <c r="AK70" s="559"/>
      <c r="AL70" s="559"/>
      <c r="AM70" s="559"/>
      <c r="AN70" s="559"/>
      <c r="AO70" s="559"/>
      <c r="AP70" s="559"/>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550">
        <f>SUM(R36:AB65)</f>
        <v>0</v>
      </c>
      <c r="M72" s="551"/>
      <c r="N72" s="551"/>
      <c r="O72" s="551"/>
      <c r="P72" s="551"/>
      <c r="Q72" s="552"/>
      <c r="R72" s="281"/>
      <c r="S72" s="281"/>
      <c r="T72" s="443"/>
      <c r="U72" s="553" t="s">
        <v>79</v>
      </c>
      <c r="V72" s="553"/>
      <c r="W72" s="281"/>
      <c r="X72" s="560">
        <f>SUM(AC36:AL65)+AN44</f>
        <v>0</v>
      </c>
      <c r="Y72" s="561"/>
      <c r="Z72" s="561"/>
      <c r="AA72" s="561"/>
      <c r="AB72" s="561"/>
      <c r="AC72" s="562"/>
      <c r="AD72" s="279"/>
      <c r="AE72" s="279"/>
      <c r="AF72" s="283" t="s">
        <v>80</v>
      </c>
      <c r="AG72" s="279"/>
      <c r="AH72" s="283"/>
      <c r="AI72" s="279"/>
      <c r="AJ72" s="279"/>
      <c r="AK72" s="557">
        <f>L72+X72</f>
        <v>0</v>
      </c>
      <c r="AL72" s="557"/>
      <c r="AM72" s="557"/>
      <c r="AN72" s="557"/>
      <c r="AO72" s="557"/>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574"/>
      <c r="H74" s="574"/>
      <c r="I74" s="574"/>
      <c r="J74" s="574"/>
      <c r="K74" s="286"/>
      <c r="L74" s="573"/>
      <c r="M74" s="573"/>
      <c r="N74" s="573"/>
      <c r="O74" s="286"/>
      <c r="P74" s="286"/>
      <c r="R74" s="288"/>
      <c r="S74" s="289"/>
      <c r="T74" s="289"/>
      <c r="U74" s="289"/>
      <c r="V74" s="290"/>
      <c r="W74" s="442"/>
      <c r="X74" s="288"/>
      <c r="Y74" s="289"/>
      <c r="Z74" s="289"/>
      <c r="AA74" s="289"/>
      <c r="AB74" s="289"/>
      <c r="AC74" s="288"/>
      <c r="AD74" s="289"/>
      <c r="AE74" s="292"/>
      <c r="AF74" s="572"/>
      <c r="AG74" s="572"/>
      <c r="AH74" s="572"/>
      <c r="AI74" s="288"/>
      <c r="AJ74" s="288"/>
      <c r="AK74" s="289"/>
      <c r="AU74" s="134"/>
      <c r="AV74" s="134"/>
      <c r="AW74" s="110"/>
      <c r="AX74" s="293"/>
      <c r="AY74" s="294"/>
      <c r="AZ74" s="29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255"/>
      <c r="AY75" s="255"/>
      <c r="AZ75" s="255"/>
    </row>
    <row r="76" spans="2:85" s="297" customFormat="1" ht="35.25" customHeight="1" x14ac:dyDescent="0.25">
      <c r="B76" s="554" t="s">
        <v>115</v>
      </c>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632" t="s">
        <v>59</v>
      </c>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632" t="s">
        <v>8</v>
      </c>
      <c r="H80" s="632"/>
      <c r="I80" s="632"/>
      <c r="J80" s="632"/>
      <c r="K80" s="632"/>
      <c r="L80" s="632"/>
      <c r="M80" s="632"/>
      <c r="N80" s="632"/>
      <c r="O80" s="632"/>
      <c r="P80" s="632"/>
      <c r="Q80" s="632"/>
      <c r="R80" s="632"/>
      <c r="S80" s="632"/>
      <c r="T80" s="632"/>
      <c r="U80" s="632"/>
      <c r="V80" s="632"/>
      <c r="W80" s="632"/>
      <c r="X80" s="632"/>
      <c r="Y80" s="632"/>
      <c r="Z80" s="632"/>
      <c r="AA80" s="632"/>
      <c r="AB80" s="632"/>
      <c r="AC80" s="632"/>
      <c r="AD80" s="632"/>
      <c r="AE80" s="632"/>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566" t="s">
        <v>86</v>
      </c>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7" t="s">
        <v>87</v>
      </c>
      <c r="AQ82" s="567"/>
      <c r="AR82" s="567"/>
      <c r="AS82" s="567"/>
      <c r="AT82" s="567"/>
      <c r="AU82" s="567"/>
      <c r="AV82" s="567"/>
      <c r="AW82" s="567"/>
      <c r="AX82" s="296"/>
      <c r="AY82" s="296"/>
      <c r="AZ82" s="296"/>
      <c r="BA82" s="297"/>
      <c r="BB82" s="297"/>
      <c r="BC82" s="297"/>
      <c r="BD82" s="297"/>
      <c r="BE82" s="297"/>
      <c r="BF82" s="297"/>
    </row>
    <row r="83" spans="2:85" s="305" customFormat="1" ht="4.5" customHeight="1" x14ac:dyDescent="0.25">
      <c r="B83" s="437"/>
      <c r="C83" s="30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7"/>
      <c r="AQ83" s="567"/>
      <c r="AR83" s="567"/>
      <c r="AS83" s="567"/>
      <c r="AT83" s="567"/>
      <c r="AU83" s="567"/>
      <c r="AV83" s="567"/>
      <c r="AW83" s="567"/>
      <c r="AX83" s="296"/>
      <c r="AY83" s="296"/>
      <c r="AZ83" s="296"/>
      <c r="BA83" s="297"/>
      <c r="BB83" s="297"/>
      <c r="BC83" s="297"/>
      <c r="BD83" s="297"/>
      <c r="BE83" s="297"/>
      <c r="BF83" s="297"/>
    </row>
    <row r="84" spans="2:85" s="305" customFormat="1" ht="5.25" customHeight="1" x14ac:dyDescent="0.25">
      <c r="B84" s="437"/>
      <c r="C84" s="30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7"/>
      <c r="AQ84" s="567"/>
      <c r="AR84" s="567"/>
      <c r="AS84" s="567"/>
      <c r="AT84" s="567"/>
      <c r="AU84" s="567"/>
      <c r="AV84" s="567"/>
      <c r="AW84" s="567"/>
      <c r="AX84" s="296"/>
      <c r="AY84" s="296"/>
      <c r="AZ84" s="296"/>
      <c r="BA84" s="297"/>
      <c r="BB84" s="297"/>
      <c r="BC84" s="297"/>
      <c r="BD84" s="297"/>
      <c r="BE84" s="297"/>
      <c r="BF84" s="297"/>
    </row>
    <row r="85" spans="2:85" s="305" customFormat="1" ht="5.25" customHeight="1" x14ac:dyDescent="0.25">
      <c r="B85" s="437"/>
      <c r="C85" s="30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7"/>
      <c r="AQ85" s="567"/>
      <c r="AR85" s="567"/>
      <c r="AS85" s="567"/>
      <c r="AT85" s="567"/>
      <c r="AU85" s="567"/>
      <c r="AV85" s="567"/>
      <c r="AW85" s="567"/>
      <c r="AX85" s="296"/>
      <c r="AY85" s="296"/>
      <c r="AZ85" s="296"/>
      <c r="BA85" s="297"/>
      <c r="BB85" s="297"/>
      <c r="BC85" s="297"/>
      <c r="BD85" s="297"/>
      <c r="BE85" s="297"/>
      <c r="BF85" s="297"/>
    </row>
    <row r="86" spans="2:85" s="305" customFormat="1" ht="5.25" customHeight="1" x14ac:dyDescent="0.25">
      <c r="B86" s="437"/>
      <c r="C86" s="30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87" t="s">
        <v>89</v>
      </c>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63" t="s">
        <v>103</v>
      </c>
      <c r="C95" s="563"/>
      <c r="D95" s="563"/>
      <c r="E95" s="563"/>
      <c r="F95" s="563"/>
      <c r="G95" s="563"/>
      <c r="H95" s="563"/>
      <c r="I95" s="563"/>
      <c r="J95" s="563"/>
      <c r="K95" s="563"/>
      <c r="L95" s="563"/>
      <c r="M95" s="563"/>
      <c r="N95" s="563"/>
      <c r="O95" s="563"/>
      <c r="P95" s="563"/>
      <c r="Q95" s="563"/>
      <c r="R95" s="563"/>
      <c r="S95" s="563"/>
      <c r="T95" s="563"/>
      <c r="U95" s="563"/>
      <c r="V95" s="563"/>
      <c r="W95" s="563"/>
      <c r="X95" s="563"/>
      <c r="Y95" s="563"/>
      <c r="Z95" s="563"/>
      <c r="AA95" s="563"/>
      <c r="AB95" s="563"/>
      <c r="AC95" s="563"/>
      <c r="AD95" s="563"/>
      <c r="AE95" s="563"/>
      <c r="AF95" s="563"/>
      <c r="AG95" s="563"/>
      <c r="AH95" s="563"/>
      <c r="AI95" s="563"/>
      <c r="AJ95" s="563"/>
      <c r="AK95" s="563"/>
      <c r="AL95" s="563"/>
      <c r="AM95" s="563"/>
      <c r="AN95" s="563"/>
      <c r="AO95" s="563"/>
      <c r="AP95" s="563"/>
      <c r="AQ95" s="563"/>
      <c r="AR95" s="563"/>
      <c r="AS95" s="563"/>
      <c r="AT95" s="563"/>
      <c r="AU95" s="563"/>
      <c r="AV95" s="563"/>
      <c r="AW95" s="563"/>
      <c r="AX95" s="296"/>
      <c r="AY95" s="296"/>
      <c r="AZ95" s="296"/>
      <c r="BA95" s="297"/>
      <c r="BB95" s="297"/>
      <c r="BC95" s="297"/>
      <c r="BD95" s="297"/>
      <c r="BE95" s="297"/>
      <c r="BF95" s="297"/>
    </row>
    <row r="96" spans="2:85" s="305" customFormat="1" ht="17.25" customHeight="1" x14ac:dyDescent="0.25">
      <c r="B96" s="518" t="s">
        <v>157</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296"/>
      <c r="AY96" s="296"/>
      <c r="AZ96" s="296"/>
      <c r="BA96" s="297"/>
      <c r="BB96" s="297"/>
      <c r="BC96" s="297"/>
      <c r="BD96" s="297"/>
      <c r="BE96" s="297"/>
      <c r="BF96" s="297"/>
    </row>
    <row r="97" spans="2:58" s="305"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296"/>
      <c r="AY97" s="296"/>
      <c r="AZ97" s="296"/>
      <c r="BA97" s="297"/>
      <c r="BB97" s="297"/>
      <c r="BC97" s="297"/>
      <c r="BD97" s="297"/>
      <c r="BE97" s="297"/>
      <c r="BF97" s="297"/>
    </row>
    <row r="98" spans="2:58" s="305"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296"/>
      <c r="AY98" s="296"/>
      <c r="AZ98" s="296"/>
      <c r="BA98" s="297"/>
      <c r="BB98" s="297"/>
      <c r="BC98" s="297"/>
      <c r="BD98" s="297"/>
      <c r="BE98" s="297"/>
      <c r="BF98" s="297"/>
    </row>
    <row r="99" spans="2:58" s="305"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296"/>
      <c r="AY99" s="296"/>
      <c r="AZ99" s="296"/>
      <c r="BA99" s="297"/>
      <c r="BB99" s="297"/>
      <c r="BC99" s="297"/>
      <c r="BD99" s="297"/>
      <c r="BE99" s="297"/>
      <c r="BF99" s="297"/>
    </row>
    <row r="100" spans="2:58" s="305"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14"/>
      <c r="AK102" s="568" t="s">
        <v>65</v>
      </c>
      <c r="AL102" s="568"/>
      <c r="AM102" s="568"/>
      <c r="AN102" s="568"/>
      <c r="AO102" s="568"/>
      <c r="AP102" s="568"/>
      <c r="AQ102" s="568"/>
      <c r="AR102" s="568"/>
      <c r="AS102" s="568"/>
      <c r="AT102" s="568"/>
      <c r="AU102" s="568"/>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14"/>
      <c r="AK103" s="555"/>
      <c r="AL103" s="555"/>
      <c r="AM103" s="555"/>
      <c r="AN103" s="555"/>
      <c r="AO103" s="555"/>
      <c r="AP103" s="555"/>
      <c r="AQ103" s="555"/>
      <c r="AR103" s="555"/>
      <c r="AS103" s="555"/>
      <c r="AT103" s="555"/>
      <c r="AU103" s="555"/>
      <c r="AV103" s="555"/>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106"/>
      <c r="AK104" s="555"/>
      <c r="AL104" s="555"/>
      <c r="AM104" s="555"/>
      <c r="AN104" s="555"/>
      <c r="AO104" s="555"/>
      <c r="AP104" s="555"/>
      <c r="AQ104" s="555"/>
      <c r="AR104" s="555"/>
      <c r="AS104" s="555"/>
      <c r="AT104" s="555"/>
      <c r="AU104" s="555"/>
      <c r="AV104" s="555"/>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16"/>
      <c r="AK105" s="555"/>
      <c r="AL105" s="555"/>
      <c r="AM105" s="555"/>
      <c r="AN105" s="555"/>
      <c r="AO105" s="555"/>
      <c r="AP105" s="555"/>
      <c r="AQ105" s="555"/>
      <c r="AR105" s="555"/>
      <c r="AS105" s="555"/>
      <c r="AT105" s="555"/>
      <c r="AU105" s="555"/>
      <c r="AV105" s="555"/>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555"/>
      <c r="AL106" s="555"/>
      <c r="AM106" s="555"/>
      <c r="AN106" s="555"/>
      <c r="AO106" s="555"/>
      <c r="AP106" s="555"/>
      <c r="AQ106" s="555"/>
      <c r="AR106" s="555"/>
      <c r="AS106" s="555"/>
      <c r="AT106" s="555"/>
      <c r="AU106" s="555"/>
      <c r="AV106" s="555"/>
      <c r="AW106" s="322"/>
      <c r="AX106" s="153"/>
      <c r="AY106" s="153"/>
      <c r="AZ106" s="153"/>
    </row>
    <row r="107" spans="2:58" s="319" customFormat="1" ht="16.5" customHeight="1" x14ac:dyDescent="0.25">
      <c r="B107" s="320"/>
      <c r="C107" s="569" t="s">
        <v>66</v>
      </c>
      <c r="D107" s="569"/>
      <c r="E107" s="569"/>
      <c r="F107" s="569"/>
      <c r="G107" s="569"/>
      <c r="H107" s="441"/>
      <c r="I107" s="316"/>
      <c r="J107" s="316"/>
      <c r="K107" s="316"/>
      <c r="L107" s="564"/>
      <c r="M107" s="570"/>
      <c r="N107" s="570"/>
      <c r="O107" s="570"/>
      <c r="P107" s="570"/>
      <c r="Q107" s="570"/>
      <c r="R107" s="565"/>
      <c r="S107" s="316"/>
      <c r="T107" s="316"/>
      <c r="U107" s="316"/>
      <c r="V107" s="316"/>
      <c r="W107" s="571" t="s">
        <v>67</v>
      </c>
      <c r="X107" s="571"/>
      <c r="Y107" s="108"/>
      <c r="Z107" s="212"/>
      <c r="AA107" s="108"/>
      <c r="AB107" s="212"/>
      <c r="AC107" s="564"/>
      <c r="AD107" s="565"/>
      <c r="AE107" s="322"/>
      <c r="AF107" s="322"/>
      <c r="AG107" s="322"/>
      <c r="AH107" s="322"/>
      <c r="AI107" s="322"/>
      <c r="AJ107" s="316"/>
      <c r="AK107" s="555"/>
      <c r="AL107" s="555"/>
      <c r="AM107" s="555"/>
      <c r="AN107" s="555"/>
      <c r="AO107" s="555"/>
      <c r="AP107" s="555"/>
      <c r="AQ107" s="555"/>
      <c r="AR107" s="555"/>
      <c r="AS107" s="555"/>
      <c r="AT107" s="555"/>
      <c r="AU107" s="555"/>
      <c r="AV107" s="555"/>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555"/>
      <c r="AL108" s="555"/>
      <c r="AM108" s="555"/>
      <c r="AN108" s="555"/>
      <c r="AO108" s="555"/>
      <c r="AP108" s="555"/>
      <c r="AQ108" s="555"/>
      <c r="AR108" s="555"/>
      <c r="AS108" s="555"/>
      <c r="AT108" s="555"/>
      <c r="AU108" s="555"/>
      <c r="AV108" s="555"/>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520" t="s">
        <v>184</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333"/>
      <c r="AY112" s="334"/>
    </row>
    <row r="113" spans="2:50" s="335"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333"/>
    </row>
    <row r="114" spans="2:50" s="332"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336"/>
    </row>
    <row r="115" spans="2:50" s="332"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336"/>
    </row>
    <row r="116" spans="2:50" s="332"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516" t="s">
        <v>91</v>
      </c>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336"/>
    </row>
    <row r="119" spans="2:50" s="332" customFormat="1" ht="12.75" x14ac:dyDescent="0.2">
      <c r="C119" s="339"/>
      <c r="D119" s="339"/>
      <c r="E119" s="339"/>
      <c r="F119" s="339"/>
      <c r="G119" s="339"/>
      <c r="H119" s="339"/>
      <c r="I119" s="339"/>
      <c r="J119" s="339"/>
      <c r="K119" s="339"/>
      <c r="L119" s="339"/>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ZfMc77hl/8++VYxsko67P967toizjcMq2hjsnj9bBGSugQEnZBYwPItbuuJM5fP+4WbD6dG7k7a8je1Qjnv4EQ==" saltValue="8TDypXTfdEmoAr/I5KNPlQ==" spinCount="100000" sheet="1" objects="1" scenarios="1"/>
  <customSheetViews>
    <customSheetView guid="{8BBDF041-1EC5-4F43-8AC5-BFD5AE5CB39A}" zeroValues="0" hiddenRows="1" topLeftCell="A79">
      <selection activeCell="B93" sqref="B93:AW93"/>
      <pageMargins left="0.7" right="0.7" top="0.75" bottom="0.75" header="0.3" footer="0.3"/>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69BFB37F-D0AE-4FE1-8D84-3843FDEA3153}"/>
    <dataValidation allowBlank="1" showErrorMessage="1" promptTitle="Optiion gestion pilotée du PERCO" sqref="AW91 AW101 AW87:AW89 AW93:AW94" xr:uid="{6F857E62-09B1-47A8-A720-584128DD7B72}"/>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CA5D3694-1B98-4064-8F3C-1A1CF2AEEDEF}"/>
    <dataValidation allowBlank="1" showInputMessage="1" showErrorMessage="1" sqref="AW13:IA13 AK19 AN19:AW19 Z28:IA28 AU14" xr:uid="{65736776-E3DE-40DA-A8BE-07BDA227BB10}"/>
    <dataValidation allowBlank="1" showInputMessage="1" showErrorMessage="1" promptTitle="Numéro sécurité sociale" prompt="Données obligatoires" sqref="AA6 AA23" xr:uid="{6F110C91-A129-4EDC-9F17-74E872A320C3}"/>
    <dataValidation allowBlank="1" showInputMessage="1" showErrorMessage="1" prompt="Merci d'indiquer vos noms et prénoms en majuscules" sqref="Z10 Z7:Z8" xr:uid="{878391BB-116D-4BD0-A568-0DDBBB4E19B0}"/>
    <dataValidation errorStyle="information" allowBlank="1" showInputMessage="1" showErrorMessage="1" error="Données non valides" sqref="AH13:AV13" xr:uid="{0EA7E892-E2E0-4E41-98A1-04FDEAE147A9}"/>
    <dataValidation type="textLength" allowBlank="1" showInputMessage="1" showErrorMessage="1" prompt="Compris en 13 et 15 caractères (la clé n'est pas obligatoire)_x000a_" sqref="M7:Y7" xr:uid="{A4B5680C-BDEA-4055-9F9E-F76F9A391E73}">
      <formula1>13</formula1>
      <formula2>15</formula2>
    </dataValidation>
    <dataValidation type="list" allowBlank="1" showInputMessage="1" showErrorMessage="1" sqref="C102" xr:uid="{F0E876A3-C190-42D5-8F8F-9619B37F28BE}">
      <formula1>$R$144:$R$145</formula1>
    </dataValidation>
    <dataValidation type="list" allowBlank="1" showInputMessage="1" showErrorMessage="1" sqref="M15:Y15" xr:uid="{94F4A139-6E37-47B6-80DE-52A898269EA0}">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5E450ADF-A295-44E5-AA35-10E8835FE09C}">
      <formula1>$Q$137:$Q$138</formula1>
    </dataValidation>
  </dataValidations>
  <hyperlinks>
    <hyperlink ref="AP82:AW85" location="'Modalités de versement'!A1" display="Plus d'information &gt;" xr:uid="{7FF52661-940A-44A2-90E0-EE542F1ED863}"/>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01" r:id="rId4" name="Check Box 17">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6402" r:id="rId5" name="Check Box 18">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AFD74C8-208D-47B2-97A9-BD9F08A52C6F}">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93B21235-9AAA-491C-B7F8-9966C646505C}">
          <x14:formula1>
            <xm:f>Données!$C$16:$C$19</xm:f>
          </x14:formula1>
          <xm:sqref>AN38</xm:sqref>
        </x14:dataValidation>
        <x14:dataValidation type="list" allowBlank="1" showInputMessage="1" showErrorMessage="1" xr:uid="{8F25C0E5-A965-428D-A7BD-A6C1C0E101A8}">
          <x14:formula1>
            <xm:f>Données!$C$29:$C$31</xm:f>
          </x14:formula1>
          <xm:sqref>M17:Y17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EFF1B2-C816-4636-A71B-57A52BD01A7C}">
  <ds:schemaRefs>
    <ds:schemaRef ds:uri="http://schemas.microsoft.com/sharepoint/v3/contenttype/forms"/>
  </ds:schemaRefs>
</ds:datastoreItem>
</file>

<file path=customXml/itemProps2.xml><?xml version="1.0" encoding="utf-8"?>
<ds:datastoreItem xmlns:ds="http://schemas.openxmlformats.org/officeDocument/2006/customXml" ds:itemID="{7FC1477F-C26F-43DF-A738-897ED3CEC537}">
  <ds:schemaRefs>
    <ds:schemaRef ds:uri="d1b4585e-59aa-43d5-93e5-b0690e240271"/>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39d78b12-1cbe-46d0-bb40-b55ac852e6c8"/>
  </ds:schemaRefs>
</ds:datastoreItem>
</file>

<file path=customXml/itemProps3.xml><?xml version="1.0" encoding="utf-8"?>
<ds:datastoreItem xmlns:ds="http://schemas.openxmlformats.org/officeDocument/2006/customXml" ds:itemID="{63624ED2-EAF6-4396-AEF9-48EB4A9BB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Modalités de versement</vt:lpstr>
      <vt:lpstr>Autres fonds</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2022-12-15T13:34:04Z</cp:lastPrinted>
  <dcterms:created xsi:type="dcterms:W3CDTF">2013-07-31T09:20:59Z</dcterms:created>
  <dcterms:modified xsi:type="dcterms:W3CDTF">2024-11-18T14:43:20Z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